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8_{B1A9B944-296C-4E66-ADF6-779DBDB600CE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/>
  </bookViews>
  <sheets>
    <sheet name="座標面計" sheetId="11" r:id="rId1"/>
  </sheets>
  <definedNames>
    <definedName name="_xlnm.Print_Area" localSheetId="0">座標面計!$B$6:$J$46</definedName>
    <definedName name="_xlnm.Print_Titles" localSheetId="0">座標面計!$2:$5</definedName>
  </definedNames>
  <calcPr calcId="181029" fullCalcOnLoad="1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AB6" i="11" l="1"/>
  <c r="AC6" i="11"/>
  <c r="AD6" i="11"/>
  <c r="AH6" i="11"/>
  <c r="AJ6" i="11"/>
  <c r="AK6" i="11"/>
  <c r="AL6" i="11"/>
  <c r="AB7" i="11"/>
  <c r="AC7" i="11"/>
  <c r="AD7" i="11"/>
  <c r="AE7" i="11"/>
  <c r="AF7" i="11"/>
  <c r="AG7" i="11" s="1"/>
  <c r="AI7" i="11"/>
  <c r="AB8" i="11"/>
  <c r="AC8" i="11"/>
  <c r="AF8" i="11"/>
  <c r="AG8" i="11" s="1"/>
  <c r="AI8" i="11"/>
  <c r="AI9" i="11" s="1"/>
  <c r="AI10" i="11" s="1"/>
  <c r="AI11" i="11" s="1"/>
  <c r="AI12" i="11" s="1"/>
  <c r="AI13" i="11" s="1"/>
  <c r="AI14" i="11" s="1"/>
  <c r="AI15" i="11" s="1"/>
  <c r="AI16" i="11" s="1"/>
  <c r="AI17" i="11" s="1"/>
  <c r="AI18" i="11" s="1"/>
  <c r="AI19" i="11" s="1"/>
  <c r="AI20" i="11" s="1"/>
  <c r="AI21" i="11" s="1"/>
  <c r="AI22" i="11" s="1"/>
  <c r="AI23" i="11" s="1"/>
  <c r="AI24" i="11" s="1"/>
  <c r="AI25" i="11" s="1"/>
  <c r="AI26" i="11" s="1"/>
  <c r="AI27" i="11" s="1"/>
  <c r="AI28" i="11" s="1"/>
  <c r="AI29" i="11" s="1"/>
  <c r="AI30" i="11" s="1"/>
  <c r="AI31" i="11" s="1"/>
  <c r="AI32" i="11" s="1"/>
  <c r="AI33" i="11" s="1"/>
  <c r="AI34" i="11" s="1"/>
  <c r="AI35" i="11" s="1"/>
  <c r="AB9" i="11"/>
  <c r="AC9" i="11"/>
  <c r="AD9" i="11"/>
  <c r="AF9" i="11"/>
  <c r="AG9" i="11"/>
  <c r="AB10" i="11"/>
  <c r="AC10" i="11"/>
  <c r="AD10" i="11" s="1"/>
  <c r="AF10" i="11"/>
  <c r="AG10" i="11" s="1"/>
  <c r="AB11" i="11"/>
  <c r="AC11" i="11"/>
  <c r="AD11" i="11"/>
  <c r="AF11" i="11"/>
  <c r="AG11" i="11" s="1"/>
  <c r="AB12" i="11"/>
  <c r="AC12" i="11"/>
  <c r="AD12" i="11" s="1"/>
  <c r="AF12" i="11"/>
  <c r="AG12" i="11" s="1"/>
  <c r="AB13" i="11"/>
  <c r="AC13" i="11"/>
  <c r="AD13" i="11"/>
  <c r="AF13" i="11"/>
  <c r="AG13" i="11" s="1"/>
  <c r="AB14" i="11"/>
  <c r="AD14" i="11" s="1"/>
  <c r="AC14" i="11"/>
  <c r="AF14" i="11"/>
  <c r="AG14" i="11"/>
  <c r="AB15" i="11"/>
  <c r="AD15" i="11" s="1"/>
  <c r="AC15" i="11"/>
  <c r="AF15" i="11"/>
  <c r="AG15" i="11" s="1"/>
  <c r="AB16" i="11"/>
  <c r="AC16" i="11"/>
  <c r="AD16" i="11"/>
  <c r="AF16" i="11"/>
  <c r="AG16" i="11"/>
  <c r="AB17" i="11"/>
  <c r="AC17" i="11"/>
  <c r="AD17" i="11"/>
  <c r="AF17" i="11"/>
  <c r="AG17" i="11" s="1"/>
  <c r="AB18" i="11"/>
  <c r="AC18" i="11"/>
  <c r="AD18" i="11"/>
  <c r="AF18" i="11"/>
  <c r="AG18" i="11"/>
  <c r="AB19" i="11"/>
  <c r="AD19" i="11" s="1"/>
  <c r="AC19" i="11"/>
  <c r="AF19" i="11"/>
  <c r="AG19" i="11" s="1"/>
  <c r="AB20" i="11"/>
  <c r="AD20" i="11" s="1"/>
  <c r="AC20" i="11"/>
  <c r="AF20" i="11"/>
  <c r="AG20" i="11"/>
  <c r="AB21" i="11"/>
  <c r="AC21" i="11"/>
  <c r="AD21" i="11"/>
  <c r="AF21" i="11"/>
  <c r="AG21" i="11"/>
  <c r="AB22" i="11"/>
  <c r="AC22" i="11"/>
  <c r="AD22" i="11"/>
  <c r="AF22" i="11"/>
  <c r="AG22" i="11" s="1"/>
  <c r="AB23" i="11"/>
  <c r="AC23" i="11"/>
  <c r="AD23" i="11"/>
  <c r="AF23" i="11"/>
  <c r="AG23" i="11" s="1"/>
  <c r="AB24" i="11"/>
  <c r="AD24" i="11" s="1"/>
  <c r="AC24" i="11"/>
  <c r="AF24" i="11"/>
  <c r="AG24" i="11" s="1"/>
  <c r="AB25" i="11"/>
  <c r="AC25" i="11"/>
  <c r="AD25" i="11"/>
  <c r="AF25" i="11"/>
  <c r="AG25" i="11" s="1"/>
  <c r="AB26" i="11"/>
  <c r="AD26" i="11" s="1"/>
  <c r="AC26" i="11"/>
  <c r="AF26" i="11"/>
  <c r="AG26" i="11"/>
  <c r="AB27" i="11"/>
  <c r="AD27" i="11" s="1"/>
  <c r="AC27" i="11"/>
  <c r="AF27" i="11"/>
  <c r="AG27" i="11"/>
  <c r="AB28" i="11"/>
  <c r="AD28" i="11" s="1"/>
  <c r="AC28" i="11"/>
  <c r="AF28" i="11"/>
  <c r="AG28" i="11" s="1"/>
  <c r="AB29" i="11"/>
  <c r="AC29" i="11"/>
  <c r="AD29" i="11"/>
  <c r="AF29" i="11"/>
  <c r="AG29" i="11" s="1"/>
  <c r="AB30" i="11"/>
  <c r="AC30" i="11"/>
  <c r="AD30" i="11" s="1"/>
  <c r="AF30" i="11"/>
  <c r="AG30" i="11"/>
  <c r="AB31" i="11"/>
  <c r="AC31" i="11"/>
  <c r="AD31" i="11"/>
  <c r="AF31" i="11"/>
  <c r="AG31" i="11"/>
  <c r="AB32" i="11"/>
  <c r="AC32" i="11"/>
  <c r="AF32" i="11"/>
  <c r="AG32" i="11"/>
  <c r="AB33" i="11"/>
  <c r="AD33" i="11" s="1"/>
  <c r="AC33" i="11"/>
  <c r="AF33" i="11"/>
  <c r="AG33" i="11"/>
  <c r="AB34" i="11"/>
  <c r="AC34" i="11"/>
  <c r="AD34" i="11" s="1"/>
  <c r="AF34" i="11"/>
  <c r="AG34" i="11"/>
  <c r="AB35" i="11"/>
  <c r="AC35" i="11"/>
  <c r="AD35" i="11" s="1"/>
  <c r="AF35" i="11"/>
  <c r="AG35" i="11"/>
  <c r="A36" i="11"/>
  <c r="A39" i="11"/>
  <c r="A40" i="11"/>
  <c r="A41" i="11"/>
  <c r="A42" i="11"/>
  <c r="A43" i="11"/>
  <c r="A44" i="11"/>
  <c r="A45" i="11"/>
  <c r="A46" i="11"/>
  <c r="AH7" i="11" l="1"/>
  <c r="AJ7" i="11" s="1"/>
  <c r="AA7" i="11"/>
  <c r="A7" i="11" s="1"/>
  <c r="AG4" i="11"/>
  <c r="AA6" i="11" s="1"/>
  <c r="AD8" i="11"/>
  <c r="AD32" i="11"/>
  <c r="A6" i="11" l="1"/>
  <c r="AK7" i="11"/>
  <c r="AL7" i="11"/>
  <c r="AE8" i="11"/>
  <c r="AH8" i="11" l="1"/>
  <c r="AE9" i="11"/>
  <c r="AN6" i="11"/>
  <c r="AQ7" i="11"/>
  <c r="AM6" i="11"/>
  <c r="AO6" i="11" s="1"/>
  <c r="AP7" i="11"/>
  <c r="AR7" i="11" l="1"/>
  <c r="AS7" i="11" s="1"/>
  <c r="AY7" i="11"/>
  <c r="F7" i="11" s="1"/>
  <c r="AE10" i="11"/>
  <c r="AH9" i="11"/>
  <c r="AJ8" i="11"/>
  <c r="AA8" i="11"/>
  <c r="A8" i="11" l="1"/>
  <c r="AH10" i="11"/>
  <c r="AE11" i="11"/>
  <c r="AJ9" i="11"/>
  <c r="AA9" i="11"/>
  <c r="A9" i="11" s="1"/>
  <c r="AK8" i="11"/>
  <c r="AL8" i="11"/>
  <c r="AW7" i="11"/>
  <c r="AX7" i="11" s="1"/>
  <c r="AT7" i="11"/>
  <c r="AU7" i="11" s="1"/>
  <c r="AP8" i="11" l="1"/>
  <c r="AM7" i="11"/>
  <c r="AH11" i="11"/>
  <c r="AE12" i="11"/>
  <c r="AK9" i="11"/>
  <c r="AL9" i="11"/>
  <c r="B9" i="11"/>
  <c r="J9" i="11"/>
  <c r="AJ10" i="11"/>
  <c r="AA10" i="11"/>
  <c r="A10" i="11" s="1"/>
  <c r="AV7" i="11"/>
  <c r="AN7" i="11"/>
  <c r="AQ8" i="11"/>
  <c r="AN8" i="11" l="1"/>
  <c r="AQ9" i="11"/>
  <c r="AM8" i="11"/>
  <c r="AO8" i="11" s="1"/>
  <c r="AP9" i="11"/>
  <c r="AJ11" i="11"/>
  <c r="AA11" i="11"/>
  <c r="A11" i="11" s="1"/>
  <c r="AE13" i="11"/>
  <c r="AH12" i="11"/>
  <c r="AK10" i="11"/>
  <c r="AL10" i="11"/>
  <c r="B10" i="11"/>
  <c r="J10" i="11"/>
  <c r="AO7" i="11"/>
  <c r="AR8" i="11"/>
  <c r="AS8" i="11" s="1"/>
  <c r="AY8" i="11"/>
  <c r="F8" i="11" s="1"/>
  <c r="AJ12" i="11" l="1"/>
  <c r="AA12" i="11"/>
  <c r="AW8" i="11"/>
  <c r="AX8" i="11" s="1"/>
  <c r="AZ7" i="11"/>
  <c r="BA7" i="11" s="1"/>
  <c r="AT8" i="11"/>
  <c r="B11" i="11"/>
  <c r="AK11" i="11"/>
  <c r="AL11" i="11"/>
  <c r="J11" i="11"/>
  <c r="AY9" i="11"/>
  <c r="F9" i="11" s="1"/>
  <c r="AR9" i="11"/>
  <c r="AS9" i="11" s="1"/>
  <c r="AN9" i="11"/>
  <c r="AQ10" i="11"/>
  <c r="AE14" i="11"/>
  <c r="AH13" i="11"/>
  <c r="AM9" i="11"/>
  <c r="AO9" i="11" s="1"/>
  <c r="AP10" i="11"/>
  <c r="AJ13" i="11" l="1"/>
  <c r="AA13" i="11"/>
  <c r="A13" i="11" s="1"/>
  <c r="AE15" i="11"/>
  <c r="AH14" i="11"/>
  <c r="AW9" i="11"/>
  <c r="AX9" i="11" s="1"/>
  <c r="AT9" i="11"/>
  <c r="AU9" i="11" s="1"/>
  <c r="AZ8" i="11"/>
  <c r="BA8" i="11" s="1"/>
  <c r="AN10" i="11"/>
  <c r="AQ11" i="11"/>
  <c r="AM10" i="11"/>
  <c r="AP11" i="11"/>
  <c r="AU8" i="11"/>
  <c r="AV8" i="11" s="1"/>
  <c r="BB7" i="11"/>
  <c r="G7" i="11" s="1"/>
  <c r="A12" i="11"/>
  <c r="AY10" i="11"/>
  <c r="F10" i="11" s="1"/>
  <c r="AR10" i="11"/>
  <c r="AS10" i="11" s="1"/>
  <c r="B12" i="11"/>
  <c r="AL12" i="11"/>
  <c r="I13" i="11"/>
  <c r="AK12" i="11"/>
  <c r="F13" i="11"/>
  <c r="G13" i="11"/>
  <c r="H13" i="11"/>
  <c r="BB8" i="11" l="1"/>
  <c r="G8" i="11" s="1"/>
  <c r="AT10" i="11"/>
  <c r="AU10" i="11" s="1"/>
  <c r="AV10" i="11" s="1"/>
  <c r="AW10" i="11"/>
  <c r="AX10" i="11" s="1"/>
  <c r="AZ9" i="11"/>
  <c r="BA9" i="11" s="1"/>
  <c r="AV9" i="11"/>
  <c r="BC7" i="11"/>
  <c r="H7" i="11" s="1"/>
  <c r="AJ14" i="11"/>
  <c r="AA14" i="11"/>
  <c r="A14" i="11" s="1"/>
  <c r="AH15" i="11"/>
  <c r="AE16" i="11"/>
  <c r="AM11" i="11"/>
  <c r="AP12" i="11"/>
  <c r="AY11" i="11"/>
  <c r="F11" i="11" s="1"/>
  <c r="AR11" i="11"/>
  <c r="AS11" i="11" s="1"/>
  <c r="B13" i="11"/>
  <c r="AK13" i="11"/>
  <c r="H14" i="11"/>
  <c r="J13" i="11"/>
  <c r="G14" i="11"/>
  <c r="I14" i="11"/>
  <c r="AZ13" i="11"/>
  <c r="BA13" i="11" s="1"/>
  <c r="AL13" i="11"/>
  <c r="F14" i="11"/>
  <c r="AQ12" i="11"/>
  <c r="AN11" i="11"/>
  <c r="AO10" i="11"/>
  <c r="BD7" i="11" l="1"/>
  <c r="I7" i="11" s="1"/>
  <c r="BB9" i="11"/>
  <c r="G9" i="11" s="1"/>
  <c r="BC9" i="11"/>
  <c r="H9" i="11" s="1"/>
  <c r="AP13" i="11"/>
  <c r="AM12" i="11"/>
  <c r="G15" i="11"/>
  <c r="J14" i="11"/>
  <c r="H15" i="11"/>
  <c r="I15" i="11"/>
  <c r="B14" i="11"/>
  <c r="AZ14" i="11"/>
  <c r="BA14" i="11" s="1"/>
  <c r="AK14" i="11"/>
  <c r="AL14" i="11"/>
  <c r="F15" i="11"/>
  <c r="AT11" i="11"/>
  <c r="AU11" i="11" s="1"/>
  <c r="AW11" i="11"/>
  <c r="AX11" i="11" s="1"/>
  <c r="AZ10" i="11"/>
  <c r="BA10" i="11" s="1"/>
  <c r="AQ13" i="11"/>
  <c r="AN12" i="11"/>
  <c r="BC8" i="11"/>
  <c r="H8" i="11" s="1"/>
  <c r="AR12" i="11"/>
  <c r="AS12" i="11" s="1"/>
  <c r="AY12" i="11"/>
  <c r="F12" i="11" s="1"/>
  <c r="AO11" i="11"/>
  <c r="AH16" i="11"/>
  <c r="AE17" i="11"/>
  <c r="BB13" i="11"/>
  <c r="AJ15" i="11"/>
  <c r="AA15" i="11"/>
  <c r="A15" i="11" s="1"/>
  <c r="BD13" i="11" l="1"/>
  <c r="BB14" i="11"/>
  <c r="BC14" i="11"/>
  <c r="BD14" i="11" s="1"/>
  <c r="F16" i="11"/>
  <c r="B15" i="11"/>
  <c r="AK15" i="11"/>
  <c r="AL15" i="11"/>
  <c r="J15" i="11"/>
  <c r="H16" i="11"/>
  <c r="G16" i="11"/>
  <c r="I16" i="11"/>
  <c r="AZ15" i="11"/>
  <c r="BA15" i="11" s="1"/>
  <c r="AT12" i="11"/>
  <c r="AU12" i="11"/>
  <c r="AV12" i="11"/>
  <c r="AW12" i="11"/>
  <c r="AX12" i="11" s="1"/>
  <c r="AZ12" i="11" s="1"/>
  <c r="BA12" i="11" s="1"/>
  <c r="AZ11" i="11"/>
  <c r="BA11" i="11" s="1"/>
  <c r="BD8" i="11"/>
  <c r="I8" i="11" s="1"/>
  <c r="BC13" i="11"/>
  <c r="AP14" i="11"/>
  <c r="AM13" i="11"/>
  <c r="BB10" i="11"/>
  <c r="G10" i="11" s="1"/>
  <c r="BD9" i="11"/>
  <c r="I9" i="11" s="1"/>
  <c r="AV11" i="11"/>
  <c r="AO12" i="11"/>
  <c r="AR13" i="11"/>
  <c r="AS13" i="11" s="1"/>
  <c r="AY13" i="11"/>
  <c r="AH17" i="11"/>
  <c r="AE18" i="11"/>
  <c r="AJ16" i="11"/>
  <c r="AA16" i="11"/>
  <c r="A16" i="11" s="1"/>
  <c r="AQ14" i="11"/>
  <c r="AN13" i="11"/>
  <c r="AZ16" i="11" l="1"/>
  <c r="BA16" i="11" s="1"/>
  <c r="B16" i="11"/>
  <c r="AK16" i="11"/>
  <c r="AL16" i="11"/>
  <c r="J16" i="11"/>
  <c r="F17" i="11"/>
  <c r="G17" i="11"/>
  <c r="H17" i="11"/>
  <c r="I17" i="11"/>
  <c r="AE19" i="11"/>
  <c r="AH18" i="11"/>
  <c r="BB11" i="11"/>
  <c r="G11" i="11" s="1"/>
  <c r="BC11" i="11"/>
  <c r="H11" i="11" s="1"/>
  <c r="BB15" i="11"/>
  <c r="BC15" i="11"/>
  <c r="BD15" i="11" s="1"/>
  <c r="AO13" i="11"/>
  <c r="BB12" i="11"/>
  <c r="G12" i="11" s="1"/>
  <c r="BC12" i="11"/>
  <c r="H12" i="11" s="1"/>
  <c r="BC10" i="11"/>
  <c r="AJ17" i="11"/>
  <c r="AA17" i="11"/>
  <c r="A17" i="11" s="1"/>
  <c r="AP15" i="11"/>
  <c r="AM14" i="11"/>
  <c r="AR14" i="11"/>
  <c r="AS14" i="11" s="1"/>
  <c r="AY14" i="11"/>
  <c r="AQ15" i="11"/>
  <c r="AN14" i="11"/>
  <c r="AW13" i="11"/>
  <c r="AX13" i="11" s="1"/>
  <c r="AT13" i="11"/>
  <c r="AU13" i="11"/>
  <c r="AV13" i="11" s="1"/>
  <c r="AJ18" i="11" l="1"/>
  <c r="AA18" i="11"/>
  <c r="A18" i="11" s="1"/>
  <c r="BD12" i="11"/>
  <c r="I12" i="11" s="1"/>
  <c r="BB16" i="11"/>
  <c r="BC16" i="11"/>
  <c r="BD16" i="11" s="1"/>
  <c r="AN15" i="11"/>
  <c r="AQ16" i="11"/>
  <c r="AZ17" i="11"/>
  <c r="BA17" i="11" s="1"/>
  <c r="B17" i="11"/>
  <c r="I18" i="11"/>
  <c r="AK17" i="11"/>
  <c r="AL17" i="11"/>
  <c r="G18" i="11"/>
  <c r="F18" i="11"/>
  <c r="J17" i="11"/>
  <c r="H18" i="11"/>
  <c r="AE20" i="11"/>
  <c r="AH19" i="11"/>
  <c r="AP16" i="11"/>
  <c r="AM15" i="11"/>
  <c r="AO15" i="11" s="1"/>
  <c r="AR15" i="11"/>
  <c r="AS15" i="11" s="1"/>
  <c r="AY15" i="11"/>
  <c r="H10" i="11"/>
  <c r="BD10" i="11"/>
  <c r="I10" i="11" s="1"/>
  <c r="AT14" i="11"/>
  <c r="AV14" i="11" s="1"/>
  <c r="AU14" i="11"/>
  <c r="AW14" i="11"/>
  <c r="AX14" i="11" s="1"/>
  <c r="AO14" i="11"/>
  <c r="BD11" i="11"/>
  <c r="I11" i="11" s="1"/>
  <c r="J18" i="11" l="1"/>
  <c r="AL18" i="11"/>
  <c r="I19" i="11"/>
  <c r="AZ18" i="11"/>
  <c r="BA18" i="11" s="1"/>
  <c r="F19" i="11"/>
  <c r="G19" i="11"/>
  <c r="H19" i="11"/>
  <c r="B18" i="11"/>
  <c r="AK18" i="11"/>
  <c r="AJ19" i="11"/>
  <c r="AA19" i="11"/>
  <c r="A19" i="11" s="1"/>
  <c r="AN16" i="11"/>
  <c r="AQ17" i="11"/>
  <c r="AY16" i="11"/>
  <c r="AR16" i="11"/>
  <c r="AS16" i="11" s="1"/>
  <c r="AE21" i="11"/>
  <c r="AH20" i="11"/>
  <c r="AM16" i="11"/>
  <c r="AP17" i="11"/>
  <c r="BB17" i="11"/>
  <c r="BC17" i="11" s="1"/>
  <c r="BD17" i="11" s="1"/>
  <c r="AT15" i="11"/>
  <c r="AU15" i="11" s="1"/>
  <c r="AW15" i="11"/>
  <c r="AX15" i="11" s="1"/>
  <c r="AV15" i="11" l="1"/>
  <c r="AJ20" i="11"/>
  <c r="AA20" i="11"/>
  <c r="A20" i="11" s="1"/>
  <c r="AY17" i="11"/>
  <c r="AR17" i="11"/>
  <c r="AS17" i="11" s="1"/>
  <c r="BB18" i="11"/>
  <c r="AK19" i="11"/>
  <c r="H20" i="11"/>
  <c r="J19" i="11"/>
  <c r="AL19" i="11"/>
  <c r="I20" i="11"/>
  <c r="F20" i="11"/>
  <c r="G20" i="11"/>
  <c r="AZ19" i="11"/>
  <c r="BA19" i="11" s="1"/>
  <c r="B19" i="11"/>
  <c r="AM17" i="11"/>
  <c r="AO17" i="11" s="1"/>
  <c r="AP18" i="11"/>
  <c r="AT16" i="11"/>
  <c r="AW16" i="11"/>
  <c r="AX16" i="11" s="1"/>
  <c r="AU16" i="11"/>
  <c r="AV16" i="11"/>
  <c r="AO16" i="11"/>
  <c r="AE22" i="11"/>
  <c r="AH21" i="11"/>
  <c r="AN17" i="11"/>
  <c r="AQ18" i="11"/>
  <c r="BD18" i="11" l="1"/>
  <c r="AH22" i="11"/>
  <c r="AE23" i="11"/>
  <c r="AT17" i="11"/>
  <c r="AU17" i="11"/>
  <c r="AV17" i="11" s="1"/>
  <c r="AW17" i="11"/>
  <c r="AX17" i="11" s="1"/>
  <c r="AM18" i="11"/>
  <c r="AP19" i="11"/>
  <c r="BC18" i="11"/>
  <c r="AN18" i="11"/>
  <c r="AQ19" i="11"/>
  <c r="AY18" i="11"/>
  <c r="AR18" i="11"/>
  <c r="AS18" i="11" s="1"/>
  <c r="BB19" i="11"/>
  <c r="BC19" i="11" s="1"/>
  <c r="AJ21" i="11"/>
  <c r="AA21" i="11"/>
  <c r="A21" i="11" s="1"/>
  <c r="G21" i="11"/>
  <c r="AK20" i="11"/>
  <c r="H21" i="11"/>
  <c r="J20" i="11"/>
  <c r="AL20" i="11"/>
  <c r="I21" i="11"/>
  <c r="B20" i="11"/>
  <c r="F21" i="11"/>
  <c r="AZ20" i="11"/>
  <c r="BA20" i="11" s="1"/>
  <c r="AQ20" i="11" l="1"/>
  <c r="AN19" i="11"/>
  <c r="AM19" i="11"/>
  <c r="AO19" i="11" s="1"/>
  <c r="AP20" i="11"/>
  <c r="AY19" i="11"/>
  <c r="AR19" i="11"/>
  <c r="AS19" i="11" s="1"/>
  <c r="F22" i="11"/>
  <c r="G22" i="11"/>
  <c r="AK21" i="11"/>
  <c r="H22" i="11"/>
  <c r="AL21" i="11"/>
  <c r="B21" i="11"/>
  <c r="I22" i="11"/>
  <c r="J21" i="11"/>
  <c r="AZ21" i="11"/>
  <c r="BA21" i="11" s="1"/>
  <c r="BB20" i="11"/>
  <c r="BC20" i="11"/>
  <c r="BD20" i="11" s="1"/>
  <c r="BD19" i="11"/>
  <c r="AH23" i="11"/>
  <c r="AE24" i="11"/>
  <c r="AO18" i="11"/>
  <c r="AT18" i="11"/>
  <c r="AU18" i="11" s="1"/>
  <c r="AW18" i="11"/>
  <c r="AX18" i="11" s="1"/>
  <c r="AJ22" i="11"/>
  <c r="AA22" i="11"/>
  <c r="A22" i="11" s="1"/>
  <c r="AV18" i="11" l="1"/>
  <c r="AN20" i="11"/>
  <c r="AQ21" i="11"/>
  <c r="AW19" i="11"/>
  <c r="AX19" i="11" s="1"/>
  <c r="AT19" i="11"/>
  <c r="AU19" i="11"/>
  <c r="AV19" i="11" s="1"/>
  <c r="AR20" i="11"/>
  <c r="AS20" i="11" s="1"/>
  <c r="AY20" i="11"/>
  <c r="AE25" i="11"/>
  <c r="AH24" i="11"/>
  <c r="AJ23" i="11"/>
  <c r="AA23" i="11"/>
  <c r="A23" i="11" s="1"/>
  <c r="F23" i="11"/>
  <c r="G23" i="11"/>
  <c r="AZ22" i="11"/>
  <c r="BA22" i="11" s="1"/>
  <c r="AK22" i="11"/>
  <c r="AL22" i="11"/>
  <c r="B22" i="11"/>
  <c r="J22" i="11"/>
  <c r="H23" i="11"/>
  <c r="I23" i="11"/>
  <c r="BB21" i="11"/>
  <c r="AP21" i="11"/>
  <c r="AM20" i="11"/>
  <c r="AO20" i="11" s="1"/>
  <c r="BD21" i="11" l="1"/>
  <c r="BC21" i="11"/>
  <c r="AE26" i="11"/>
  <c r="AH25" i="11"/>
  <c r="AW20" i="11"/>
  <c r="AX20" i="11" s="1"/>
  <c r="AT20" i="11"/>
  <c r="AV20" i="11" s="1"/>
  <c r="AU20" i="11"/>
  <c r="B23" i="11"/>
  <c r="F24" i="11"/>
  <c r="AZ23" i="11"/>
  <c r="BA23" i="11" s="1"/>
  <c r="AK23" i="11"/>
  <c r="AL23" i="11"/>
  <c r="G24" i="11"/>
  <c r="H24" i="11"/>
  <c r="J23" i="11"/>
  <c r="I24" i="11"/>
  <c r="AN21" i="11"/>
  <c r="AQ22" i="11"/>
  <c r="AJ24" i="11"/>
  <c r="AA24" i="11"/>
  <c r="A24" i="11" s="1"/>
  <c r="AM21" i="11"/>
  <c r="AO21" i="11" s="1"/>
  <c r="AP22" i="11"/>
  <c r="BB22" i="11"/>
  <c r="AR21" i="11"/>
  <c r="AS21" i="11" s="1"/>
  <c r="AY21" i="11"/>
  <c r="AN22" i="11" l="1"/>
  <c r="AQ23" i="11"/>
  <c r="BB23" i="11"/>
  <c r="BC23" i="11" s="1"/>
  <c r="BD23" i="11" s="1"/>
  <c r="AJ25" i="11"/>
  <c r="AA25" i="11"/>
  <c r="A25" i="11" s="1"/>
  <c r="BC22" i="11"/>
  <c r="BD22" i="11" s="1"/>
  <c r="AM22" i="11"/>
  <c r="AO22" i="11" s="1"/>
  <c r="AP23" i="11"/>
  <c r="AR22" i="11"/>
  <c r="AS22" i="11" s="1"/>
  <c r="AY22" i="11"/>
  <c r="B24" i="11"/>
  <c r="J24" i="11"/>
  <c r="AL24" i="11"/>
  <c r="I25" i="11"/>
  <c r="AZ24" i="11"/>
  <c r="BA24" i="11" s="1"/>
  <c r="AK24" i="11"/>
  <c r="F25" i="11"/>
  <c r="G25" i="11"/>
  <c r="H25" i="11"/>
  <c r="AE27" i="11"/>
  <c r="AH26" i="11"/>
  <c r="AW21" i="11"/>
  <c r="AX21" i="11" s="1"/>
  <c r="AT21" i="11"/>
  <c r="AU21" i="11" s="1"/>
  <c r="AY23" i="11" l="1"/>
  <c r="AR23" i="11"/>
  <c r="AS23" i="11" s="1"/>
  <c r="AT22" i="11"/>
  <c r="AU22" i="11"/>
  <c r="AV22" i="11" s="1"/>
  <c r="AW22" i="11"/>
  <c r="AX22" i="11" s="1"/>
  <c r="B25" i="11"/>
  <c r="AK25" i="11"/>
  <c r="H26" i="11"/>
  <c r="AL25" i="11"/>
  <c r="F26" i="11"/>
  <c r="J25" i="11"/>
  <c r="G26" i="11"/>
  <c r="AZ25" i="11"/>
  <c r="BA25" i="11" s="1"/>
  <c r="I26" i="11"/>
  <c r="AH27" i="11"/>
  <c r="AE28" i="11"/>
  <c r="BB24" i="11"/>
  <c r="AN23" i="11"/>
  <c r="AQ24" i="11"/>
  <c r="AJ26" i="11"/>
  <c r="AA26" i="11"/>
  <c r="A26" i="11" s="1"/>
  <c r="AM23" i="11"/>
  <c r="AP24" i="11"/>
  <c r="AV21" i="11"/>
  <c r="G27" i="11" l="1"/>
  <c r="I27" i="11"/>
  <c r="AZ26" i="11"/>
  <c r="BA26" i="11" s="1"/>
  <c r="B26" i="11"/>
  <c r="AK26" i="11"/>
  <c r="AL26" i="11"/>
  <c r="J26" i="11"/>
  <c r="H27" i="11"/>
  <c r="F27" i="11"/>
  <c r="AQ25" i="11"/>
  <c r="AN24" i="11"/>
  <c r="AM24" i="11"/>
  <c r="AP25" i="11"/>
  <c r="BC24" i="11"/>
  <c r="BD24" i="11" s="1"/>
  <c r="AH28" i="11"/>
  <c r="AE29" i="11"/>
  <c r="AJ27" i="11"/>
  <c r="AA27" i="11"/>
  <c r="A27" i="11" s="1"/>
  <c r="AR24" i="11"/>
  <c r="AS24" i="11" s="1"/>
  <c r="AY24" i="11"/>
  <c r="AT23" i="11"/>
  <c r="AU23" i="11"/>
  <c r="AV23" i="11" s="1"/>
  <c r="AW23" i="11"/>
  <c r="AX23" i="11" s="1"/>
  <c r="BB25" i="11"/>
  <c r="BC25" i="11" s="1"/>
  <c r="AO23" i="11"/>
  <c r="AT24" i="11" l="1"/>
  <c r="AW24" i="11"/>
  <c r="AX24" i="11" s="1"/>
  <c r="AU24" i="11"/>
  <c r="AV24" i="11" s="1"/>
  <c r="BB26" i="11"/>
  <c r="BC26" i="11" s="1"/>
  <c r="F28" i="11"/>
  <c r="G28" i="11"/>
  <c r="I28" i="11"/>
  <c r="AZ27" i="11"/>
  <c r="BA27" i="11" s="1"/>
  <c r="B27" i="11"/>
  <c r="AK27" i="11"/>
  <c r="J27" i="11"/>
  <c r="H28" i="11"/>
  <c r="AL27" i="11"/>
  <c r="AH29" i="11"/>
  <c r="AE30" i="11"/>
  <c r="AP26" i="11"/>
  <c r="AM25" i="11"/>
  <c r="AO25" i="11" s="1"/>
  <c r="AJ28" i="11"/>
  <c r="AA28" i="11"/>
  <c r="A28" i="11" s="1"/>
  <c r="BD25" i="11"/>
  <c r="AR25" i="11"/>
  <c r="AS25" i="11" s="1"/>
  <c r="AY25" i="11"/>
  <c r="AQ26" i="11"/>
  <c r="AN25" i="11"/>
  <c r="AO24" i="11"/>
  <c r="AW25" i="11" l="1"/>
  <c r="AX25" i="11" s="1"/>
  <c r="AT25" i="11"/>
  <c r="AU25" i="11" s="1"/>
  <c r="AV25" i="11" s="1"/>
  <c r="BD26" i="11"/>
  <c r="AZ28" i="11"/>
  <c r="BA28" i="11" s="1"/>
  <c r="AK28" i="11"/>
  <c r="F29" i="11"/>
  <c r="J28" i="11"/>
  <c r="G29" i="11"/>
  <c r="I29" i="11"/>
  <c r="B28" i="11"/>
  <c r="AL28" i="11"/>
  <c r="H29" i="11"/>
  <c r="AR26" i="11"/>
  <c r="AS26" i="11" s="1"/>
  <c r="AY26" i="11"/>
  <c r="AE31" i="11"/>
  <c r="AH30" i="11"/>
  <c r="BB27" i="11"/>
  <c r="BC27" i="11" s="1"/>
  <c r="BD27" i="11" s="1"/>
  <c r="AJ29" i="11"/>
  <c r="AA29" i="11"/>
  <c r="A29" i="11" s="1"/>
  <c r="AQ27" i="11"/>
  <c r="AN26" i="11"/>
  <c r="AP27" i="11"/>
  <c r="AM26" i="11"/>
  <c r="AO26" i="11" s="1"/>
  <c r="AE32" i="11" l="1"/>
  <c r="AH31" i="11"/>
  <c r="BB28" i="11"/>
  <c r="AZ29" i="11"/>
  <c r="BA29" i="11" s="1"/>
  <c r="B29" i="11"/>
  <c r="AK29" i="11"/>
  <c r="F30" i="11"/>
  <c r="J29" i="11"/>
  <c r="G30" i="11"/>
  <c r="H30" i="11"/>
  <c r="I30" i="11"/>
  <c r="AL29" i="11"/>
  <c r="AP28" i="11"/>
  <c r="AM27" i="11"/>
  <c r="AO27" i="11" s="1"/>
  <c r="AJ30" i="11"/>
  <c r="AA30" i="11"/>
  <c r="A30" i="11" s="1"/>
  <c r="AW26" i="11"/>
  <c r="AX26" i="11" s="1"/>
  <c r="AT26" i="11"/>
  <c r="AY27" i="11"/>
  <c r="AR27" i="11"/>
  <c r="AS27" i="11" s="1"/>
  <c r="AN27" i="11"/>
  <c r="AQ28" i="11"/>
  <c r="AU26" i="11" l="1"/>
  <c r="AV26" i="11" s="1"/>
  <c r="AT27" i="11"/>
  <c r="AU27" i="11" s="1"/>
  <c r="AV27" i="11" s="1"/>
  <c r="AW27" i="11"/>
  <c r="AX27" i="11" s="1"/>
  <c r="J30" i="11"/>
  <c r="AL30" i="11"/>
  <c r="I31" i="11"/>
  <c r="AZ30" i="11"/>
  <c r="BA30" i="11" s="1"/>
  <c r="AK30" i="11"/>
  <c r="F31" i="11"/>
  <c r="G31" i="11"/>
  <c r="H31" i="11"/>
  <c r="B30" i="11"/>
  <c r="BC28" i="11"/>
  <c r="BD28" i="11" s="1"/>
  <c r="AN28" i="11"/>
  <c r="AQ29" i="11"/>
  <c r="AJ31" i="11"/>
  <c r="AA31" i="11"/>
  <c r="A31" i="11" s="1"/>
  <c r="AM28" i="11"/>
  <c r="AO28" i="11" s="1"/>
  <c r="AP29" i="11"/>
  <c r="BC29" i="11"/>
  <c r="BB29" i="11"/>
  <c r="BD29" i="11" s="1"/>
  <c r="AR28" i="11"/>
  <c r="AS28" i="11" s="1"/>
  <c r="AY28" i="11"/>
  <c r="AH32" i="11"/>
  <c r="AE33" i="11"/>
  <c r="BB30" i="11" l="1"/>
  <c r="AM29" i="11"/>
  <c r="AO29" i="11" s="1"/>
  <c r="AP30" i="11"/>
  <c r="AK31" i="11"/>
  <c r="H32" i="11"/>
  <c r="J31" i="11"/>
  <c r="AL31" i="11"/>
  <c r="I32" i="11"/>
  <c r="AZ31" i="11"/>
  <c r="BA31" i="11" s="1"/>
  <c r="B31" i="11"/>
  <c r="F32" i="11"/>
  <c r="G32" i="11"/>
  <c r="AY29" i="11"/>
  <c r="AR29" i="11"/>
  <c r="AS29" i="11" s="1"/>
  <c r="AN29" i="11"/>
  <c r="AQ30" i="11"/>
  <c r="AE34" i="11"/>
  <c r="AH33" i="11"/>
  <c r="AT28" i="11"/>
  <c r="AU28" i="11"/>
  <c r="AV28" i="11" s="1"/>
  <c r="AW28" i="11"/>
  <c r="AX28" i="11" s="1"/>
  <c r="AJ32" i="11"/>
  <c r="AA32" i="11"/>
  <c r="A32" i="11" s="1"/>
  <c r="AY30" i="11" l="1"/>
  <c r="AR30" i="11"/>
  <c r="AS30" i="11" s="1"/>
  <c r="AJ33" i="11"/>
  <c r="AA33" i="11"/>
  <c r="A33" i="11" s="1"/>
  <c r="AH34" i="11"/>
  <c r="AE35" i="11"/>
  <c r="AH35" i="11" s="1"/>
  <c r="AM30" i="11"/>
  <c r="AO30" i="11" s="1"/>
  <c r="AP31" i="11"/>
  <c r="BC30" i="11"/>
  <c r="BD30" i="11" s="1"/>
  <c r="BB31" i="11"/>
  <c r="AN30" i="11"/>
  <c r="AQ31" i="11"/>
  <c r="AT29" i="11"/>
  <c r="AU29" i="11"/>
  <c r="AW29" i="11"/>
  <c r="AX29" i="11" s="1"/>
  <c r="AV29" i="11"/>
  <c r="G33" i="11"/>
  <c r="AK32" i="11"/>
  <c r="H33" i="11"/>
  <c r="J32" i="11"/>
  <c r="AL32" i="11"/>
  <c r="I33" i="11"/>
  <c r="B32" i="11"/>
  <c r="F33" i="11"/>
  <c r="AZ32" i="11"/>
  <c r="BA32" i="11" s="1"/>
  <c r="AN31" i="11" l="1"/>
  <c r="AQ32" i="11"/>
  <c r="BC31" i="11"/>
  <c r="BD31" i="11" s="1"/>
  <c r="BB32" i="11"/>
  <c r="BC32" i="11" s="1"/>
  <c r="BD32" i="11" s="1"/>
  <c r="AM31" i="11"/>
  <c r="AO31" i="11" s="1"/>
  <c r="AP32" i="11"/>
  <c r="AY31" i="11"/>
  <c r="AR31" i="11"/>
  <c r="AS31" i="11" s="1"/>
  <c r="AJ35" i="11"/>
  <c r="AA35" i="11"/>
  <c r="AW30" i="11"/>
  <c r="AX30" i="11" s="1"/>
  <c r="AT30" i="11"/>
  <c r="AU30" i="11" s="1"/>
  <c r="AV30" i="11" s="1"/>
  <c r="AJ34" i="11"/>
  <c r="AA34" i="11"/>
  <c r="A34" i="11" s="1"/>
  <c r="F34" i="11"/>
  <c r="G34" i="11"/>
  <c r="AK33" i="11"/>
  <c r="H34" i="11"/>
  <c r="I34" i="11"/>
  <c r="AZ33" i="11"/>
  <c r="BA33" i="11" s="1"/>
  <c r="AL33" i="11"/>
  <c r="B33" i="11"/>
  <c r="J33" i="11"/>
  <c r="B35" i="11" l="1"/>
  <c r="B36" i="11"/>
  <c r="J36" i="11"/>
  <c r="AL36" i="11"/>
  <c r="AL35" i="11"/>
  <c r="H36" i="11"/>
  <c r="AZ36" i="11"/>
  <c r="BA36" i="11" s="1"/>
  <c r="F36" i="11"/>
  <c r="G36" i="11"/>
  <c r="AK36" i="11"/>
  <c r="AZ35" i="11"/>
  <c r="BA35" i="11" s="1"/>
  <c r="AK35" i="11"/>
  <c r="I36" i="11"/>
  <c r="J35" i="11"/>
  <c r="AJ4" i="11"/>
  <c r="AW31" i="11"/>
  <c r="AX31" i="11" s="1"/>
  <c r="AT31" i="11"/>
  <c r="AU31" i="11"/>
  <c r="AV31" i="11" s="1"/>
  <c r="AM32" i="11"/>
  <c r="AP33" i="11"/>
  <c r="F35" i="11"/>
  <c r="AZ34" i="11"/>
  <c r="BA34" i="11" s="1"/>
  <c r="H35" i="11"/>
  <c r="I35" i="11"/>
  <c r="AK34" i="11"/>
  <c r="B34" i="11"/>
  <c r="AL34" i="11"/>
  <c r="G35" i="11"/>
  <c r="J34" i="11"/>
  <c r="AY32" i="11"/>
  <c r="AR32" i="11"/>
  <c r="AS32" i="11" s="1"/>
  <c r="AQ33" i="11"/>
  <c r="AN32" i="11"/>
  <c r="BB33" i="11"/>
  <c r="A35" i="11"/>
  <c r="AA4" i="11"/>
  <c r="AP35" i="11" l="1"/>
  <c r="AM34" i="11"/>
  <c r="AO34" i="11" s="1"/>
  <c r="AY33" i="11"/>
  <c r="AR33" i="11"/>
  <c r="AS33" i="11" s="1"/>
  <c r="BC33" i="11"/>
  <c r="BD33" i="11" s="1"/>
  <c r="BB35" i="11"/>
  <c r="AW32" i="11"/>
  <c r="AX32" i="11" s="1"/>
  <c r="AU32" i="11"/>
  <c r="AV32" i="11" s="1"/>
  <c r="AT32" i="11"/>
  <c r="AQ36" i="11"/>
  <c r="AN35" i="11"/>
  <c r="BB34" i="11"/>
  <c r="BC34" i="11"/>
  <c r="BD34" i="11" s="1"/>
  <c r="AM35" i="11"/>
  <c r="AO35" i="11" s="1"/>
  <c r="AP36" i="11"/>
  <c r="AO32" i="11"/>
  <c r="BB36" i="11"/>
  <c r="BC36" i="11" s="1"/>
  <c r="AN34" i="11"/>
  <c r="AQ35" i="11"/>
  <c r="AQ34" i="11"/>
  <c r="AN33" i="11"/>
  <c r="AM33" i="11"/>
  <c r="AP34" i="11"/>
  <c r="BD36" i="11" l="1"/>
  <c r="AR34" i="11"/>
  <c r="AS34" i="11" s="1"/>
  <c r="AY34" i="11"/>
  <c r="AY36" i="11"/>
  <c r="AR36" i="11"/>
  <c r="AS36" i="11" s="1"/>
  <c r="AO4" i="11"/>
  <c r="J12" i="11" s="1"/>
  <c r="AO33" i="11"/>
  <c r="AY35" i="11"/>
  <c r="AR35" i="11"/>
  <c r="AS35" i="11" s="1"/>
  <c r="BC35" i="11"/>
  <c r="BD35" i="11" s="1"/>
  <c r="AU33" i="11"/>
  <c r="AW33" i="11"/>
  <c r="AX33" i="11" s="1"/>
  <c r="AT33" i="11"/>
  <c r="AV33" i="11" s="1"/>
  <c r="AT36" i="11" l="1"/>
  <c r="AU36" i="11"/>
  <c r="AV36" i="11" s="1"/>
  <c r="AW36" i="11"/>
  <c r="AX36" i="11" s="1"/>
  <c r="AT35" i="11"/>
  <c r="AU35" i="11" s="1"/>
  <c r="AW35" i="11"/>
  <c r="AX35" i="11" s="1"/>
  <c r="AT34" i="11"/>
  <c r="AU34" i="11"/>
  <c r="AV34" i="11" s="1"/>
  <c r="AW34" i="11"/>
  <c r="AX34" i="11" s="1"/>
  <c r="AV35" i="11" l="1"/>
</calcChain>
</file>

<file path=xl/comments1.xml><?xml version="1.0" encoding="utf-8"?>
<comments xmlns="http://schemas.openxmlformats.org/spreadsheetml/2006/main">
  <authors>
    <author>asakaze</author>
  </authors>
  <commentList>
    <comment ref="E6" authorId="0" shapeId="0">
      <text>
        <r>
          <rPr>
            <sz val="10"/>
            <color indexed="81"/>
            <rFont val="ＭＳ Ｐゴシック"/>
            <family val="3"/>
            <charset val="128"/>
          </rPr>
          <t>折れ点の座標を、上から順番にすき間を空けずに入力します。</t>
        </r>
      </text>
    </comment>
    <comment ref="J12" authorId="0" shapeId="0">
      <text>
        <r>
          <rPr>
            <b/>
            <sz val="10"/>
            <color indexed="10"/>
            <rFont val="ＭＳ Ｐゴシック"/>
            <family val="3"/>
            <charset val="128"/>
          </rPr>
          <t>※適切に入力されたデータの最終行と、先頭行をつないで面積を計算します。</t>
        </r>
      </text>
    </comment>
    <comment ref="A15" authorId="0" shapeId="0">
      <text>
        <r>
          <rPr>
            <sz val="10"/>
            <color indexed="81"/>
            <rFont val="ＭＳ Ｐゴシック"/>
            <family val="3"/>
            <charset val="128"/>
          </rPr>
          <t>入力したデータが不適切だった場合に「</t>
        </r>
        <r>
          <rPr>
            <sz val="10"/>
            <color indexed="10"/>
            <rFont val="ＭＳ Ｐゴシック"/>
            <family val="3"/>
            <charset val="128"/>
          </rPr>
          <t>★</t>
        </r>
        <r>
          <rPr>
            <sz val="10"/>
            <color indexed="81"/>
            <rFont val="ＭＳ Ｐゴシック"/>
            <family val="3"/>
            <charset val="128"/>
          </rPr>
          <t>」を表示します。</t>
        </r>
      </text>
    </comment>
  </commentList>
</comments>
</file>

<file path=xl/sharedStrings.xml><?xml version="1.0" encoding="utf-8"?>
<sst xmlns="http://schemas.openxmlformats.org/spreadsheetml/2006/main" count="48" uniqueCount="40">
  <si>
    <t>測点名</t>
    <rPh sb="0" eb="2">
      <t>ソクテン</t>
    </rPh>
    <rPh sb="2" eb="3">
      <t>メイ</t>
    </rPh>
    <phoneticPr fontId="1"/>
  </si>
  <si>
    <t>方向角</t>
    <rPh sb="0" eb="2">
      <t>ホウコウ</t>
    </rPh>
    <rPh sb="2" eb="3">
      <t>カク</t>
    </rPh>
    <phoneticPr fontId="1"/>
  </si>
  <si>
    <t>件　名</t>
    <rPh sb="0" eb="1">
      <t>ケン</t>
    </rPh>
    <rPh sb="2" eb="3">
      <t>メイ</t>
    </rPh>
    <phoneticPr fontId="1"/>
  </si>
  <si>
    <t>夾　　角</t>
  </si>
  <si>
    <t>距離</t>
    <rPh sb="0" eb="2">
      <t>キョリ</t>
    </rPh>
    <phoneticPr fontId="1"/>
  </si>
  <si>
    <t>夾角</t>
    <rPh sb="0" eb="2">
      <t>キョウカク</t>
    </rPh>
    <phoneticPr fontId="1"/>
  </si>
  <si>
    <t>反対向き方向角</t>
    <rPh sb="0" eb="2">
      <t>ハンタイ</t>
    </rPh>
    <rPh sb="2" eb="3">
      <t>ム</t>
    </rPh>
    <rPh sb="4" eb="6">
      <t>ホウコウ</t>
    </rPh>
    <rPh sb="6" eb="7">
      <t>カク</t>
    </rPh>
    <phoneticPr fontId="1"/>
  </si>
  <si>
    <t>°</t>
    <phoneticPr fontId="1"/>
  </si>
  <si>
    <t>’</t>
    <phoneticPr fontId="1"/>
  </si>
  <si>
    <t>”</t>
    <phoneticPr fontId="1"/>
  </si>
  <si>
    <t>アークタンジェント</t>
    <phoneticPr fontId="1"/>
  </si>
  <si>
    <t>--</t>
    <phoneticPr fontId="1"/>
  </si>
  <si>
    <t>----</t>
    <phoneticPr fontId="1"/>
  </si>
  <si>
    <t>---</t>
    <phoneticPr fontId="1"/>
  </si>
  <si>
    <t>座 標 面 積 計 算</t>
    <rPh sb="0" eb="1">
      <t>ザ</t>
    </rPh>
    <rPh sb="2" eb="3">
      <t>シルベ</t>
    </rPh>
    <rPh sb="4" eb="5">
      <t>メン</t>
    </rPh>
    <rPh sb="6" eb="7">
      <t>セキ</t>
    </rPh>
    <rPh sb="8" eb="9">
      <t>ケイ</t>
    </rPh>
    <rPh sb="10" eb="11">
      <t>サン</t>
    </rPh>
    <phoneticPr fontId="1"/>
  </si>
  <si>
    <t>折　点　座　標</t>
    <rPh sb="0" eb="1">
      <t>オ</t>
    </rPh>
    <rPh sb="2" eb="3">
      <t>テン</t>
    </rPh>
    <rPh sb="4" eb="5">
      <t>ザ</t>
    </rPh>
    <rPh sb="6" eb="7">
      <t>シルベ</t>
    </rPh>
    <phoneticPr fontId="1"/>
  </si>
  <si>
    <t>ΔＸ</t>
    <phoneticPr fontId="1"/>
  </si>
  <si>
    <t>ΔＹ</t>
    <phoneticPr fontId="1"/>
  </si>
  <si>
    <t>Ｘ</t>
    <phoneticPr fontId="1"/>
  </si>
  <si>
    <t>Ｙ</t>
    <phoneticPr fontId="1"/>
  </si>
  <si>
    <t>Ｘ</t>
    <phoneticPr fontId="1"/>
  </si>
  <si>
    <t>Ｙ</t>
    <phoneticPr fontId="1"/>
  </si>
  <si>
    <t>Xi+1-Xi</t>
    <phoneticPr fontId="1"/>
  </si>
  <si>
    <t>Yi+1+Yi</t>
    <phoneticPr fontId="1"/>
  </si>
  <si>
    <t>ｎ(Xn,Yn)</t>
    <phoneticPr fontId="1"/>
  </si>
  <si>
    <t>１(X1,Y1)</t>
    <phoneticPr fontId="1"/>
  </si>
  <si>
    <t>　 ５(X5,Y5)</t>
    <phoneticPr fontId="1"/>
  </si>
  <si>
    <t>　　　　２(X2,Y2)</t>
    <phoneticPr fontId="1"/>
  </si>
  <si>
    <t>　　４(X4,Y4)</t>
    <phoneticPr fontId="1"/>
  </si>
  <si>
    <t>　３(X3,Y3)</t>
    <phoneticPr fontId="1"/>
  </si>
  <si>
    <t>面　積</t>
    <rPh sb="0" eb="1">
      <t>メン</t>
    </rPh>
    <rPh sb="2" eb="3">
      <t>セキ</t>
    </rPh>
    <phoneticPr fontId="1"/>
  </si>
  <si>
    <t>----</t>
  </si>
  <si>
    <t>サンプルデータ１１</t>
    <phoneticPr fontId="1"/>
  </si>
  <si>
    <t>P01</t>
    <phoneticPr fontId="1"/>
  </si>
  <si>
    <t>P02</t>
    <phoneticPr fontId="1"/>
  </si>
  <si>
    <t>P03</t>
    <phoneticPr fontId="1"/>
  </si>
  <si>
    <t>P04</t>
    <phoneticPr fontId="1"/>
  </si>
  <si>
    <t>P05</t>
    <phoneticPr fontId="1"/>
  </si>
  <si>
    <t>P06</t>
    <phoneticPr fontId="1"/>
  </si>
  <si>
    <t>※このシートで実際に計算できます。（入力項目欄：黄色、計算結果欄：緑色）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</si>
</sst>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00_ "/>
    <numFmt numFmtId="182" formatCode="0_ "/>
    <numFmt numFmtId="183" formatCode="0.00_ "/>
    <numFmt numFmtId="185" formatCode="0.000_ "/>
    <numFmt numFmtId="187" formatCode="0_);[Red]\(0\)"/>
    <numFmt numFmtId="188" formatCode="0.00_);[Red]\(0.00\)"/>
  </numFmts>
  <fonts count="15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charset val="128"/>
    </font>
    <font>
      <u/>
      <sz val="11"/>
      <color indexed="1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68">
    <border>
      <left/>
      <right/>
      <top/>
      <bottom/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176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182" fontId="3" fillId="0" borderId="0" xfId="0" applyNumberFormat="1" applyFont="1" applyProtection="1">
      <protection hidden="1"/>
    </xf>
    <xf numFmtId="176" fontId="3" fillId="0" borderId="0" xfId="0" applyNumberFormat="1" applyFont="1" applyAlignment="1" applyProtection="1">
      <protection hidden="1"/>
    </xf>
    <xf numFmtId="176" fontId="3" fillId="0" borderId="0" xfId="0" applyNumberFormat="1" applyFont="1" applyBorder="1" applyAlignment="1" applyProtection="1">
      <protection hidden="1"/>
    </xf>
    <xf numFmtId="185" fontId="3" fillId="0" borderId="0" xfId="0" applyNumberFormat="1" applyFon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182" fontId="3" fillId="0" borderId="0" xfId="0" applyNumberFormat="1" applyFont="1" applyBorder="1" applyAlignment="1" applyProtection="1">
      <protection hidden="1"/>
    </xf>
    <xf numFmtId="49" fontId="5" fillId="0" borderId="0" xfId="0" applyNumberFormat="1" applyFont="1" applyProtection="1"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0" fontId="3" fillId="0" borderId="8" xfId="0" applyFont="1" applyBorder="1" applyProtection="1">
      <protection hidden="1"/>
    </xf>
    <xf numFmtId="176" fontId="3" fillId="0" borderId="0" xfId="0" applyNumberFormat="1" applyFont="1" applyBorder="1" applyProtection="1">
      <protection hidden="1"/>
    </xf>
    <xf numFmtId="187" fontId="3" fillId="0" borderId="0" xfId="0" applyNumberFormat="1" applyFont="1" applyBorder="1" applyAlignment="1" applyProtection="1">
      <protection hidden="1"/>
    </xf>
    <xf numFmtId="188" fontId="3" fillId="0" borderId="9" xfId="0" applyNumberFormat="1" applyFont="1" applyBorder="1" applyAlignment="1" applyProtection="1">
      <protection hidden="1"/>
    </xf>
    <xf numFmtId="0" fontId="3" fillId="0" borderId="10" xfId="0" applyFont="1" applyBorder="1" applyProtection="1">
      <protection hidden="1"/>
    </xf>
    <xf numFmtId="176" fontId="3" fillId="0" borderId="11" xfId="0" applyNumberFormat="1" applyFont="1" applyBorder="1" applyProtection="1">
      <protection hidden="1"/>
    </xf>
    <xf numFmtId="187" fontId="3" fillId="0" borderId="11" xfId="0" applyNumberFormat="1" applyFont="1" applyBorder="1" applyAlignment="1" applyProtection="1">
      <protection hidden="1"/>
    </xf>
    <xf numFmtId="188" fontId="3" fillId="0" borderId="12" xfId="0" applyNumberFormat="1" applyFont="1" applyBorder="1" applyAlignment="1" applyProtection="1">
      <protection hidden="1"/>
    </xf>
    <xf numFmtId="0" fontId="3" fillId="0" borderId="0" xfId="0" applyNumberFormat="1" applyFont="1" applyProtection="1">
      <protection hidden="1"/>
    </xf>
    <xf numFmtId="0" fontId="3" fillId="0" borderId="0" xfId="0" quotePrefix="1" applyFont="1" applyAlignment="1" applyProtection="1">
      <alignment horizontal="center"/>
      <protection hidden="1"/>
    </xf>
    <xf numFmtId="182" fontId="3" fillId="0" borderId="0" xfId="0" applyNumberFormat="1" applyFont="1" applyBorder="1" applyAlignment="1" applyProtection="1">
      <alignment horizontal="center" vertical="center"/>
      <protection hidden="1"/>
    </xf>
    <xf numFmtId="182" fontId="3" fillId="0" borderId="0" xfId="0" applyNumberFormat="1" applyFont="1" applyBorder="1" applyAlignment="1" applyProtection="1">
      <alignment vertical="center"/>
      <protection hidden="1"/>
    </xf>
    <xf numFmtId="176" fontId="3" fillId="0" borderId="0" xfId="0" quotePrefix="1" applyNumberFormat="1" applyFont="1" applyBorder="1" applyProtection="1">
      <protection hidden="1"/>
    </xf>
    <xf numFmtId="49" fontId="5" fillId="0" borderId="0" xfId="0" applyNumberFormat="1" applyFont="1" applyBorder="1" applyProtection="1">
      <protection hidden="1"/>
    </xf>
    <xf numFmtId="176" fontId="3" fillId="0" borderId="0" xfId="0" quotePrefix="1" applyNumberFormat="1" applyFont="1" applyBorder="1" applyAlignment="1" applyProtection="1">
      <alignment horizontal="right" vertical="top"/>
      <protection hidden="1"/>
    </xf>
    <xf numFmtId="49" fontId="5" fillId="0" borderId="11" xfId="0" applyNumberFormat="1" applyFont="1" applyBorder="1" applyProtection="1">
      <protection hidden="1"/>
    </xf>
    <xf numFmtId="182" fontId="3" fillId="0" borderId="0" xfId="0" applyNumberFormat="1" applyFont="1" applyBorder="1" applyProtection="1">
      <protection hidden="1"/>
    </xf>
    <xf numFmtId="183" fontId="3" fillId="0" borderId="0" xfId="0" applyNumberFormat="1" applyFont="1" applyBorder="1" applyProtection="1">
      <protection hidden="1"/>
    </xf>
    <xf numFmtId="176" fontId="5" fillId="0" borderId="9" xfId="0" applyNumberFormat="1" applyFont="1" applyBorder="1" applyAlignment="1" applyProtection="1">
      <protection hidden="1"/>
    </xf>
    <xf numFmtId="49" fontId="6" fillId="0" borderId="0" xfId="1" applyNumberFormat="1" applyAlignment="1" applyProtection="1">
      <alignment vertical="center"/>
      <protection hidden="1"/>
    </xf>
    <xf numFmtId="0" fontId="6" fillId="0" borderId="0" xfId="1" applyAlignment="1" applyProtection="1"/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2" fillId="0" borderId="11" xfId="0" applyFont="1" applyBorder="1" applyAlignment="1" applyProtection="1">
      <alignment horizontal="center" vertical="top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11" fillId="0" borderId="53" xfId="0" applyFont="1" applyBorder="1" applyAlignment="1" applyProtection="1">
      <alignment horizontal="center" vertical="center"/>
      <protection hidden="1"/>
    </xf>
    <xf numFmtId="0" fontId="11" fillId="0" borderId="54" xfId="0" applyFont="1" applyBorder="1" applyAlignment="1" applyProtection="1">
      <alignment horizontal="center" vertical="center"/>
      <protection hidden="1"/>
    </xf>
    <xf numFmtId="0" fontId="12" fillId="3" borderId="55" xfId="0" applyFont="1" applyFill="1" applyBorder="1" applyAlignment="1" applyProtection="1">
      <alignment vertical="center"/>
      <protection locked="0"/>
    </xf>
    <xf numFmtId="0" fontId="12" fillId="3" borderId="56" xfId="0" applyFont="1" applyFill="1" applyBorder="1" applyAlignment="1" applyProtection="1">
      <alignment vertical="center"/>
      <protection locked="0"/>
    </xf>
    <xf numFmtId="0" fontId="13" fillId="3" borderId="56" xfId="0" applyFont="1" applyFill="1" applyBorder="1" applyAlignment="1" applyProtection="1">
      <alignment vertical="center"/>
      <protection locked="0"/>
    </xf>
    <xf numFmtId="0" fontId="13" fillId="3" borderId="57" xfId="0" applyFont="1" applyFill="1" applyBorder="1" applyAlignment="1" applyProtection="1">
      <alignment vertical="center"/>
      <protection locked="0"/>
    </xf>
    <xf numFmtId="0" fontId="11" fillId="0" borderId="58" xfId="0" applyFont="1" applyBorder="1" applyAlignment="1" applyProtection="1">
      <alignment horizontal="center" vertical="center"/>
      <protection hidden="1"/>
    </xf>
    <xf numFmtId="0" fontId="11" fillId="0" borderId="59" xfId="0" applyFont="1" applyBorder="1" applyAlignment="1" applyProtection="1">
      <alignment horizontal="center" vertical="center"/>
      <protection hidden="1"/>
    </xf>
    <xf numFmtId="0" fontId="11" fillId="0" borderId="64" xfId="0" applyFont="1" applyBorder="1" applyAlignment="1" applyProtection="1">
      <alignment horizontal="center" vertical="center"/>
      <protection hidden="1"/>
    </xf>
    <xf numFmtId="0" fontId="11" fillId="0" borderId="65" xfId="0" applyFont="1" applyBorder="1" applyAlignment="1" applyProtection="1">
      <alignment horizontal="center" vertical="center"/>
      <protection hidden="1"/>
    </xf>
    <xf numFmtId="0" fontId="13" fillId="0" borderId="66" xfId="0" applyFont="1" applyBorder="1" applyAlignment="1" applyProtection="1">
      <alignment horizontal="center" vertical="center"/>
      <protection hidden="1"/>
    </xf>
    <xf numFmtId="0" fontId="13" fillId="0" borderId="67" xfId="0" applyFont="1" applyBorder="1" applyAlignment="1" applyProtection="1">
      <alignment horizontal="center" vertical="center"/>
      <protection hidden="1"/>
    </xf>
    <xf numFmtId="176" fontId="13" fillId="0" borderId="62" xfId="0" applyNumberFormat="1" applyFont="1" applyBorder="1" applyAlignment="1" applyProtection="1">
      <alignment horizontal="center" vertical="center" wrapText="1"/>
      <protection hidden="1"/>
    </xf>
    <xf numFmtId="0" fontId="11" fillId="0" borderId="60" xfId="0" applyFont="1" applyBorder="1" applyAlignment="1" applyProtection="1">
      <alignment horizontal="center" vertical="center"/>
      <protection hidden="1"/>
    </xf>
    <xf numFmtId="0" fontId="11" fillId="0" borderId="61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16" xfId="0" applyFont="1" applyBorder="1" applyAlignment="1" applyProtection="1">
      <alignment horizontal="right"/>
      <protection hidden="1"/>
    </xf>
    <xf numFmtId="0" fontId="13" fillId="0" borderId="17" xfId="0" quotePrefix="1" applyFont="1" applyBorder="1" applyAlignment="1" applyProtection="1">
      <alignment horizontal="right"/>
      <protection hidden="1"/>
    </xf>
    <xf numFmtId="0" fontId="13" fillId="0" borderId="18" xfId="0" quotePrefix="1" applyFont="1" applyBorder="1" applyAlignment="1" applyProtection="1">
      <alignment horizontal="right"/>
      <protection hidden="1"/>
    </xf>
    <xf numFmtId="0" fontId="13" fillId="0" borderId="63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Protection="1">
      <protection hidden="1"/>
    </xf>
    <xf numFmtId="49" fontId="12" fillId="3" borderId="48" xfId="0" applyNumberFormat="1" applyFont="1" applyFill="1" applyBorder="1" applyProtection="1">
      <protection locked="0"/>
    </xf>
    <xf numFmtId="176" fontId="12" fillId="3" borderId="14" xfId="0" applyNumberFormat="1" applyFont="1" applyFill="1" applyBorder="1" applyAlignment="1" applyProtection="1">
      <alignment horizontal="right"/>
      <protection locked="0"/>
    </xf>
    <xf numFmtId="176" fontId="12" fillId="3" borderId="48" xfId="0" applyNumberFormat="1" applyFont="1" applyFill="1" applyBorder="1" applyProtection="1">
      <protection locked="0"/>
    </xf>
    <xf numFmtId="176" fontId="13" fillId="0" borderId="14" xfId="0" quotePrefix="1" applyNumberFormat="1" applyFont="1" applyBorder="1" applyAlignment="1" applyProtection="1">
      <alignment horizontal="center" vertical="center"/>
      <protection hidden="1"/>
    </xf>
    <xf numFmtId="176" fontId="13" fillId="0" borderId="19" xfId="0" quotePrefix="1" applyNumberFormat="1" applyFont="1" applyBorder="1" applyAlignment="1" applyProtection="1">
      <alignment horizontal="center" vertical="center"/>
      <protection hidden="1"/>
    </xf>
    <xf numFmtId="176" fontId="13" fillId="0" borderId="20" xfId="0" quotePrefix="1" applyNumberFormat="1" applyFont="1" applyBorder="1" applyAlignment="1" applyProtection="1">
      <alignment horizontal="center" vertical="center"/>
      <protection hidden="1"/>
    </xf>
    <xf numFmtId="176" fontId="13" fillId="0" borderId="21" xfId="0" quotePrefix="1" applyNumberFormat="1" applyFont="1" applyBorder="1" applyAlignment="1" applyProtection="1">
      <alignment horizontal="center" vertical="center"/>
      <protection hidden="1"/>
    </xf>
    <xf numFmtId="176" fontId="13" fillId="0" borderId="46" xfId="0" applyNumberFormat="1" applyFont="1" applyBorder="1" applyAlignment="1" applyProtection="1">
      <alignment horizontal="center"/>
      <protection hidden="1"/>
    </xf>
    <xf numFmtId="0" fontId="13" fillId="0" borderId="2" xfId="0" applyFont="1" applyBorder="1" applyProtection="1">
      <protection hidden="1"/>
    </xf>
    <xf numFmtId="49" fontId="12" fillId="3" borderId="49" xfId="0" applyNumberFormat="1" applyFont="1" applyFill="1" applyBorder="1" applyProtection="1">
      <protection locked="0"/>
    </xf>
    <xf numFmtId="176" fontId="12" fillId="3" borderId="22" xfId="0" applyNumberFormat="1" applyFont="1" applyFill="1" applyBorder="1" applyProtection="1">
      <protection locked="0"/>
    </xf>
    <xf numFmtId="176" fontId="12" fillId="3" borderId="49" xfId="0" applyNumberFormat="1" applyFont="1" applyFill="1" applyBorder="1" applyProtection="1">
      <protection locked="0"/>
    </xf>
    <xf numFmtId="176" fontId="13" fillId="2" borderId="22" xfId="0" applyNumberFormat="1" applyFont="1" applyFill="1" applyBorder="1" applyProtection="1">
      <protection hidden="1"/>
    </xf>
    <xf numFmtId="182" fontId="13" fillId="2" borderId="23" xfId="0" applyNumberFormat="1" applyFont="1" applyFill="1" applyBorder="1" applyProtection="1">
      <protection hidden="1"/>
    </xf>
    <xf numFmtId="182" fontId="13" fillId="2" borderId="24" xfId="0" applyNumberFormat="1" applyFont="1" applyFill="1" applyBorder="1" applyProtection="1">
      <protection hidden="1"/>
    </xf>
    <xf numFmtId="183" fontId="13" fillId="2" borderId="25" xfId="0" applyNumberFormat="1" applyFont="1" applyFill="1" applyBorder="1" applyProtection="1">
      <protection hidden="1"/>
    </xf>
    <xf numFmtId="176" fontId="13" fillId="0" borderId="42" xfId="0" applyNumberFormat="1" applyFont="1" applyBorder="1" applyAlignment="1" applyProtection="1">
      <alignment horizontal="center"/>
      <protection hidden="1"/>
    </xf>
    <xf numFmtId="176" fontId="14" fillId="2" borderId="42" xfId="0" applyNumberFormat="1" applyFont="1" applyFill="1" applyBorder="1" applyAlignment="1" applyProtection="1">
      <protection hidden="1"/>
    </xf>
    <xf numFmtId="0" fontId="13" fillId="0" borderId="4" xfId="0" applyFont="1" applyBorder="1" applyProtection="1">
      <protection hidden="1"/>
    </xf>
    <xf numFmtId="49" fontId="12" fillId="3" borderId="50" xfId="0" applyNumberFormat="1" applyFont="1" applyFill="1" applyBorder="1" applyProtection="1">
      <protection locked="0"/>
    </xf>
    <xf numFmtId="176" fontId="12" fillId="3" borderId="26" xfId="0" applyNumberFormat="1" applyFont="1" applyFill="1" applyBorder="1" applyProtection="1">
      <protection locked="0"/>
    </xf>
    <xf numFmtId="176" fontId="12" fillId="3" borderId="50" xfId="0" applyNumberFormat="1" applyFont="1" applyFill="1" applyBorder="1" applyProtection="1">
      <protection locked="0"/>
    </xf>
    <xf numFmtId="176" fontId="13" fillId="2" borderId="26" xfId="0" applyNumberFormat="1" applyFont="1" applyFill="1" applyBorder="1" applyProtection="1">
      <protection hidden="1"/>
    </xf>
    <xf numFmtId="182" fontId="13" fillId="2" borderId="27" xfId="0" applyNumberFormat="1" applyFont="1" applyFill="1" applyBorder="1" applyProtection="1">
      <protection hidden="1"/>
    </xf>
    <xf numFmtId="182" fontId="13" fillId="2" borderId="28" xfId="0" applyNumberFormat="1" applyFont="1" applyFill="1" applyBorder="1" applyProtection="1">
      <protection hidden="1"/>
    </xf>
    <xf numFmtId="183" fontId="13" fillId="2" borderId="29" xfId="0" applyNumberFormat="1" applyFont="1" applyFill="1" applyBorder="1" applyProtection="1">
      <protection hidden="1"/>
    </xf>
    <xf numFmtId="176" fontId="14" fillId="2" borderId="43" xfId="0" applyNumberFormat="1" applyFont="1" applyFill="1" applyBorder="1" applyAlignment="1" applyProtection="1">
      <protection hidden="1"/>
    </xf>
    <xf numFmtId="0" fontId="13" fillId="0" borderId="5" xfId="0" applyFont="1" applyBorder="1" applyProtection="1">
      <protection hidden="1"/>
    </xf>
    <xf numFmtId="49" fontId="12" fillId="3" borderId="51" xfId="0" applyNumberFormat="1" applyFont="1" applyFill="1" applyBorder="1" applyProtection="1">
      <protection locked="0"/>
    </xf>
    <xf numFmtId="176" fontId="12" fillId="3" borderId="30" xfId="0" applyNumberFormat="1" applyFont="1" applyFill="1" applyBorder="1" applyProtection="1">
      <protection locked="0"/>
    </xf>
    <xf numFmtId="176" fontId="12" fillId="3" borderId="51" xfId="0" applyNumberFormat="1" applyFont="1" applyFill="1" applyBorder="1" applyProtection="1">
      <protection locked="0"/>
    </xf>
    <xf numFmtId="176" fontId="13" fillId="2" borderId="30" xfId="0" applyNumberFormat="1" applyFont="1" applyFill="1" applyBorder="1" applyProtection="1">
      <protection hidden="1"/>
    </xf>
    <xf numFmtId="182" fontId="13" fillId="2" borderId="31" xfId="0" applyNumberFormat="1" applyFont="1" applyFill="1" applyBorder="1" applyProtection="1">
      <protection hidden="1"/>
    </xf>
    <xf numFmtId="182" fontId="13" fillId="2" borderId="32" xfId="0" applyNumberFormat="1" applyFont="1" applyFill="1" applyBorder="1" applyProtection="1">
      <protection hidden="1"/>
    </xf>
    <xf numFmtId="183" fontId="13" fillId="2" borderId="33" xfId="0" applyNumberFormat="1" applyFont="1" applyFill="1" applyBorder="1" applyProtection="1">
      <protection hidden="1"/>
    </xf>
    <xf numFmtId="176" fontId="14" fillId="2" borderId="44" xfId="0" applyNumberFormat="1" applyFont="1" applyFill="1" applyBorder="1" applyAlignment="1" applyProtection="1">
      <protection hidden="1"/>
    </xf>
    <xf numFmtId="0" fontId="13" fillId="0" borderId="3" xfId="0" applyFont="1" applyBorder="1" applyProtection="1">
      <protection hidden="1"/>
    </xf>
    <xf numFmtId="49" fontId="12" fillId="3" borderId="52" xfId="0" applyNumberFormat="1" applyFont="1" applyFill="1" applyBorder="1" applyProtection="1">
      <protection locked="0"/>
    </xf>
    <xf numFmtId="176" fontId="12" fillId="3" borderId="34" xfId="0" applyNumberFormat="1" applyFont="1" applyFill="1" applyBorder="1" applyProtection="1">
      <protection locked="0"/>
    </xf>
    <xf numFmtId="176" fontId="12" fillId="3" borderId="52" xfId="0" applyNumberFormat="1" applyFont="1" applyFill="1" applyBorder="1" applyProtection="1">
      <protection locked="0"/>
    </xf>
    <xf numFmtId="176" fontId="13" fillId="2" borderId="34" xfId="0" applyNumberFormat="1" applyFont="1" applyFill="1" applyBorder="1" applyProtection="1">
      <protection hidden="1"/>
    </xf>
    <xf numFmtId="182" fontId="13" fillId="2" borderId="35" xfId="0" applyNumberFormat="1" applyFont="1" applyFill="1" applyBorder="1" applyProtection="1">
      <protection hidden="1"/>
    </xf>
    <xf numFmtId="182" fontId="13" fillId="2" borderId="36" xfId="0" applyNumberFormat="1" applyFont="1" applyFill="1" applyBorder="1" applyProtection="1">
      <protection hidden="1"/>
    </xf>
    <xf numFmtId="183" fontId="13" fillId="2" borderId="37" xfId="0" applyNumberFormat="1" applyFont="1" applyFill="1" applyBorder="1" applyProtection="1">
      <protection hidden="1"/>
    </xf>
    <xf numFmtId="176" fontId="14" fillId="2" borderId="45" xfId="0" applyNumberFormat="1" applyFont="1" applyFill="1" applyBorder="1" applyAlignment="1" applyProtection="1">
      <protection hidden="1"/>
    </xf>
    <xf numFmtId="176" fontId="12" fillId="3" borderId="14" xfId="0" applyNumberFormat="1" applyFont="1" applyFill="1" applyBorder="1" applyProtection="1">
      <protection locked="0"/>
    </xf>
    <xf numFmtId="176" fontId="13" fillId="2" borderId="14" xfId="0" applyNumberFormat="1" applyFont="1" applyFill="1" applyBorder="1" applyProtection="1">
      <protection hidden="1"/>
    </xf>
    <xf numFmtId="182" fontId="13" fillId="2" borderId="19" xfId="0" applyNumberFormat="1" applyFont="1" applyFill="1" applyBorder="1" applyProtection="1">
      <protection hidden="1"/>
    </xf>
    <xf numFmtId="182" fontId="13" fillId="2" borderId="20" xfId="0" applyNumberFormat="1" applyFont="1" applyFill="1" applyBorder="1" applyProtection="1">
      <protection hidden="1"/>
    </xf>
    <xf numFmtId="183" fontId="13" fillId="2" borderId="21" xfId="0" applyNumberFormat="1" applyFont="1" applyFill="1" applyBorder="1" applyProtection="1">
      <protection hidden="1"/>
    </xf>
    <xf numFmtId="176" fontId="14" fillId="2" borderId="46" xfId="0" applyNumberFormat="1" applyFont="1" applyFill="1" applyBorder="1" applyAlignment="1" applyProtection="1">
      <protection hidden="1"/>
    </xf>
    <xf numFmtId="0" fontId="13" fillId="0" borderId="13" xfId="0" applyFont="1" applyBorder="1" applyProtection="1">
      <protection hidden="1"/>
    </xf>
    <xf numFmtId="49" fontId="13" fillId="0" borderId="15" xfId="0" quotePrefix="1" applyNumberFormat="1" applyFont="1" applyBorder="1" applyAlignment="1" applyProtection="1">
      <alignment horizontal="center" vertical="center"/>
      <protection hidden="1"/>
    </xf>
    <xf numFmtId="176" fontId="13" fillId="0" borderId="15" xfId="0" quotePrefix="1" applyNumberFormat="1" applyFont="1" applyBorder="1" applyAlignment="1" applyProtection="1">
      <alignment horizontal="center" vertical="center"/>
      <protection hidden="1"/>
    </xf>
    <xf numFmtId="176" fontId="13" fillId="2" borderId="38" xfId="0" applyNumberFormat="1" applyFont="1" applyFill="1" applyBorder="1" applyProtection="1">
      <protection hidden="1"/>
    </xf>
    <xf numFmtId="182" fontId="13" fillId="2" borderId="39" xfId="0" applyNumberFormat="1" applyFont="1" applyFill="1" applyBorder="1" applyProtection="1">
      <protection hidden="1"/>
    </xf>
    <xf numFmtId="182" fontId="13" fillId="2" borderId="40" xfId="0" applyNumberFormat="1" applyFont="1" applyFill="1" applyBorder="1" applyProtection="1">
      <protection hidden="1"/>
    </xf>
    <xf numFmtId="183" fontId="13" fillId="2" borderId="41" xfId="0" applyNumberFormat="1" applyFont="1" applyFill="1" applyBorder="1" applyProtection="1">
      <protection hidden="1"/>
    </xf>
    <xf numFmtId="176" fontId="14" fillId="2" borderId="47" xfId="0" applyNumberFormat="1" applyFont="1" applyFill="1" applyBorder="1" applyAlignment="1" applyProtection="1"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38</xdr:row>
      <xdr:rowOff>19050</xdr:rowOff>
    </xdr:from>
    <xdr:to>
      <xdr:col>4</xdr:col>
      <xdr:colOff>600075</xdr:colOff>
      <xdr:row>39</xdr:row>
      <xdr:rowOff>9525</xdr:rowOff>
    </xdr:to>
    <xdr:cxnSp macro="">
      <xdr:nvCxnSpPr>
        <xdr:cNvPr id="5132" name="AutoShape 12">
          <a:extLst>
            <a:ext uri="{FF2B5EF4-FFF2-40B4-BE49-F238E27FC236}">
              <a16:creationId xmlns:a16="http://schemas.microsoft.com/office/drawing/2014/main" id="{0CFDCC81-D5EC-42AD-A5A3-F2520881523D}"/>
            </a:ext>
          </a:extLst>
        </xdr:cNvPr>
        <xdr:cNvCxnSpPr>
          <a:cxnSpLocks noChangeShapeType="1"/>
        </xdr:cNvCxnSpPr>
      </xdr:nvCxnSpPr>
      <xdr:spPr bwMode="auto">
        <a:xfrm flipH="1">
          <a:off x="1828800" y="8620125"/>
          <a:ext cx="1047750" cy="20955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333375</xdr:colOff>
      <xdr:row>39</xdr:row>
      <xdr:rowOff>19050</xdr:rowOff>
    </xdr:from>
    <xdr:to>
      <xdr:col>3</xdr:col>
      <xdr:colOff>609600</xdr:colOff>
      <xdr:row>40</xdr:row>
      <xdr:rowOff>209550</xdr:rowOff>
    </xdr:to>
    <xdr:cxnSp macro="">
      <xdr:nvCxnSpPr>
        <xdr:cNvPr id="5133" name="AutoShape 13">
          <a:extLst>
            <a:ext uri="{FF2B5EF4-FFF2-40B4-BE49-F238E27FC236}">
              <a16:creationId xmlns:a16="http://schemas.microsoft.com/office/drawing/2014/main" id="{4575E915-4A32-48F9-89FB-93FA2EF491F7}"/>
            </a:ext>
          </a:extLst>
        </xdr:cNvPr>
        <xdr:cNvCxnSpPr>
          <a:cxnSpLocks noChangeShapeType="1"/>
        </xdr:cNvCxnSpPr>
      </xdr:nvCxnSpPr>
      <xdr:spPr bwMode="auto">
        <a:xfrm flipH="1">
          <a:off x="1533525" y="8839200"/>
          <a:ext cx="276225" cy="409575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323850</xdr:colOff>
      <xdr:row>41</xdr:row>
      <xdr:rowOff>0</xdr:rowOff>
    </xdr:from>
    <xdr:to>
      <xdr:col>4</xdr:col>
      <xdr:colOff>200025</xdr:colOff>
      <xdr:row>44</xdr:row>
      <xdr:rowOff>0</xdr:rowOff>
    </xdr:to>
    <xdr:sp macro="" textlink="">
      <xdr:nvSpPr>
        <xdr:cNvPr id="5134" name="Line 14">
          <a:extLst>
            <a:ext uri="{FF2B5EF4-FFF2-40B4-BE49-F238E27FC236}">
              <a16:creationId xmlns:a16="http://schemas.microsoft.com/office/drawing/2014/main" id="{9197D0C6-65C1-438E-86A9-CB1FEB3337C7}"/>
            </a:ext>
          </a:extLst>
        </xdr:cNvPr>
        <xdr:cNvSpPr>
          <a:spLocks noChangeShapeType="1"/>
        </xdr:cNvSpPr>
      </xdr:nvSpPr>
      <xdr:spPr bwMode="auto">
        <a:xfrm>
          <a:off x="1524000" y="9258300"/>
          <a:ext cx="952500" cy="6572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200025</xdr:colOff>
      <xdr:row>42</xdr:row>
      <xdr:rowOff>19050</xdr:rowOff>
    </xdr:from>
    <xdr:to>
      <xdr:col>5</xdr:col>
      <xdr:colOff>219075</xdr:colOff>
      <xdr:row>44</xdr:row>
      <xdr:rowOff>9525</xdr:rowOff>
    </xdr:to>
    <xdr:cxnSp macro="">
      <xdr:nvCxnSpPr>
        <xdr:cNvPr id="5135" name="AutoShape 15">
          <a:extLst>
            <a:ext uri="{FF2B5EF4-FFF2-40B4-BE49-F238E27FC236}">
              <a16:creationId xmlns:a16="http://schemas.microsoft.com/office/drawing/2014/main" id="{BC31D5F0-65E4-4F78-AE6E-29BCFDF3C43B}"/>
            </a:ext>
          </a:extLst>
        </xdr:cNvPr>
        <xdr:cNvCxnSpPr>
          <a:cxnSpLocks noChangeShapeType="1"/>
          <a:stCxn id="5134" idx="1"/>
        </xdr:cNvCxnSpPr>
      </xdr:nvCxnSpPr>
      <xdr:spPr bwMode="auto">
        <a:xfrm flipV="1">
          <a:off x="2476500" y="9496425"/>
          <a:ext cx="1095375" cy="428625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123825</xdr:colOff>
      <xdr:row>39</xdr:row>
      <xdr:rowOff>0</xdr:rowOff>
    </xdr:from>
    <xdr:to>
      <xdr:col>5</xdr:col>
      <xdr:colOff>219075</xdr:colOff>
      <xdr:row>42</xdr:row>
      <xdr:rowOff>0</xdr:rowOff>
    </xdr:to>
    <xdr:cxnSp macro="">
      <xdr:nvCxnSpPr>
        <xdr:cNvPr id="5136" name="AutoShape 16">
          <a:extLst>
            <a:ext uri="{FF2B5EF4-FFF2-40B4-BE49-F238E27FC236}">
              <a16:creationId xmlns:a16="http://schemas.microsoft.com/office/drawing/2014/main" id="{D7D2B3F9-A070-4810-862C-4DC3C39DDD34}"/>
            </a:ext>
          </a:extLst>
        </xdr:cNvPr>
        <xdr:cNvCxnSpPr>
          <a:cxnSpLocks noChangeShapeType="1"/>
        </xdr:cNvCxnSpPr>
      </xdr:nvCxnSpPr>
      <xdr:spPr bwMode="auto">
        <a:xfrm flipH="1" flipV="1">
          <a:off x="3476625" y="8820150"/>
          <a:ext cx="95250" cy="657225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600075</xdr:colOff>
      <xdr:row>38</xdr:row>
      <xdr:rowOff>19050</xdr:rowOff>
    </xdr:from>
    <xdr:to>
      <xdr:col>5</xdr:col>
      <xdr:colOff>133350</xdr:colOff>
      <xdr:row>39</xdr:row>
      <xdr:rowOff>0</xdr:rowOff>
    </xdr:to>
    <xdr:cxnSp macro="">
      <xdr:nvCxnSpPr>
        <xdr:cNvPr id="5137" name="AutoShape 17">
          <a:extLst>
            <a:ext uri="{FF2B5EF4-FFF2-40B4-BE49-F238E27FC236}">
              <a16:creationId xmlns:a16="http://schemas.microsoft.com/office/drawing/2014/main" id="{FF4EDAA9-23D3-4B7C-BDD0-E9A767047684}"/>
            </a:ext>
          </a:extLst>
        </xdr:cNvPr>
        <xdr:cNvCxnSpPr>
          <a:cxnSpLocks noChangeShapeType="1"/>
        </xdr:cNvCxnSpPr>
      </xdr:nvCxnSpPr>
      <xdr:spPr bwMode="auto">
        <a:xfrm flipH="1" flipV="1">
          <a:off x="2876550" y="8620125"/>
          <a:ext cx="609600" cy="200025"/>
        </a:xfrm>
        <a:prstGeom prst="straightConnector1">
          <a:avLst/>
        </a:prstGeom>
        <a:noFill/>
        <a:ln w="190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BD49"/>
  <sheetViews>
    <sheetView showGridLines="0" showRowColHeaders="0" tabSelected="1" workbookViewId="0">
      <selection activeCell="C13" sqref="C13"/>
    </sheetView>
  </sheetViews>
  <sheetFormatPr defaultRowHeight="14.25" x14ac:dyDescent="0.15"/>
  <cols>
    <col min="1" max="1" width="2.375" style="1" customWidth="1"/>
    <col min="2" max="2" width="4.375" style="1" customWidth="1"/>
    <col min="3" max="3" width="9" style="13"/>
    <col min="4" max="5" width="14.125" style="1" customWidth="1"/>
    <col min="6" max="6" width="13.125" style="1" customWidth="1"/>
    <col min="7" max="7" width="4.625" style="1" customWidth="1"/>
    <col min="8" max="8" width="4.125" style="1" customWidth="1"/>
    <col min="9" max="9" width="6.125" style="1" customWidth="1"/>
    <col min="10" max="10" width="16.125" style="1" customWidth="1"/>
    <col min="11" max="26" width="9" style="1"/>
    <col min="27" max="27" width="4.25" style="1" hidden="1" customWidth="1"/>
    <col min="28" max="29" width="4.125" style="1" hidden="1" customWidth="1"/>
    <col min="30" max="31" width="3.5" style="1" hidden="1" customWidth="1"/>
    <col min="32" max="32" width="6.125" style="1" hidden="1" customWidth="1"/>
    <col min="33" max="36" width="3.375" style="1" hidden="1" customWidth="1"/>
    <col min="37" max="38" width="9.75" style="1" hidden="1" customWidth="1"/>
    <col min="39" max="39" width="12.625" style="1" hidden="1" customWidth="1"/>
    <col min="40" max="40" width="11.625" style="1" hidden="1" customWidth="1"/>
    <col min="41" max="41" width="0" style="1" hidden="1" customWidth="1"/>
    <col min="42" max="42" width="6.5" style="1" hidden="1" customWidth="1"/>
    <col min="43" max="43" width="6.125" style="1" hidden="1" customWidth="1"/>
    <col min="44" max="44" width="6.5" style="1" hidden="1" customWidth="1"/>
    <col min="45" max="45" width="7" style="1" hidden="1" customWidth="1"/>
    <col min="46" max="46" width="6.375" style="1" hidden="1" customWidth="1"/>
    <col min="47" max="47" width="7" style="1" hidden="1" customWidth="1"/>
    <col min="48" max="48" width="6.25" style="1" hidden="1" customWidth="1"/>
    <col min="49" max="49" width="6" style="1" hidden="1" customWidth="1"/>
    <col min="50" max="50" width="6.875" style="1" hidden="1" customWidth="1"/>
    <col min="51" max="51" width="8.5" style="1" hidden="1" customWidth="1"/>
    <col min="52" max="52" width="8.625" style="1" hidden="1" customWidth="1"/>
    <col min="53" max="78" width="0" style="1" hidden="1" customWidth="1"/>
    <col min="79" max="16384" width="9" style="1"/>
  </cols>
  <sheetData>
    <row r="1" spans="1:56" ht="30" customHeight="1" x14ac:dyDescent="0.15">
      <c r="C1" s="37" t="s">
        <v>39</v>
      </c>
      <c r="D1" s="35"/>
      <c r="E1" s="36"/>
    </row>
    <row r="2" spans="1:56" ht="34.5" customHeight="1" thickBot="1" x14ac:dyDescent="0.2">
      <c r="C2" s="11"/>
      <c r="D2" s="38" t="s">
        <v>14</v>
      </c>
      <c r="E2" s="38"/>
      <c r="F2" s="38"/>
      <c r="G2" s="39"/>
      <c r="H2" s="40"/>
      <c r="I2" s="40"/>
      <c r="J2" s="1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56" ht="18.75" customHeight="1" thickTop="1" thickBot="1" x14ac:dyDescent="0.2">
      <c r="B3" s="41" t="s">
        <v>2</v>
      </c>
      <c r="C3" s="42"/>
      <c r="D3" s="43" t="s">
        <v>32</v>
      </c>
      <c r="E3" s="44"/>
      <c r="F3" s="44"/>
      <c r="G3" s="45"/>
      <c r="H3" s="45"/>
      <c r="I3" s="45"/>
      <c r="J3" s="46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G3" s="6"/>
      <c r="AH3" s="6"/>
      <c r="AI3" s="6"/>
      <c r="AJ3" s="6"/>
      <c r="AK3" s="6"/>
      <c r="AL3" s="6"/>
      <c r="AN3" s="9"/>
    </row>
    <row r="4" spans="1:56" ht="16.5" customHeight="1" x14ac:dyDescent="0.15">
      <c r="B4" s="47" t="s">
        <v>0</v>
      </c>
      <c r="C4" s="48"/>
      <c r="D4" s="49" t="s">
        <v>15</v>
      </c>
      <c r="E4" s="50"/>
      <c r="F4" s="51" t="s">
        <v>4</v>
      </c>
      <c r="G4" s="52" t="s">
        <v>3</v>
      </c>
      <c r="H4" s="52"/>
      <c r="I4" s="52"/>
      <c r="J4" s="53" t="s">
        <v>30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26">
        <f>SUM(AA6:AA35)</f>
        <v>-1</v>
      </c>
      <c r="AG4" s="6">
        <f>SUM(AG7:AG35)</f>
        <v>8</v>
      </c>
      <c r="AH4" s="6"/>
      <c r="AI4" s="6"/>
      <c r="AJ4" s="6">
        <f>SUM(AJ6:AJ35)</f>
        <v>6</v>
      </c>
      <c r="AK4" s="6"/>
      <c r="AL4" s="6"/>
      <c r="AN4" s="9"/>
      <c r="AO4" s="1">
        <f>SUM(AO6:AO35)</f>
        <v>3205.7953626408707</v>
      </c>
    </row>
    <row r="5" spans="1:56" ht="16.5" customHeight="1" thickBot="1" x14ac:dyDescent="0.2">
      <c r="B5" s="54"/>
      <c r="C5" s="55"/>
      <c r="D5" s="56" t="s">
        <v>18</v>
      </c>
      <c r="E5" s="57" t="s">
        <v>19</v>
      </c>
      <c r="F5" s="58"/>
      <c r="G5" s="59" t="s">
        <v>7</v>
      </c>
      <c r="H5" s="60" t="s">
        <v>8</v>
      </c>
      <c r="I5" s="61" t="s">
        <v>9</v>
      </c>
      <c r="J5" s="62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25"/>
      <c r="AF5" s="1" t="s">
        <v>4</v>
      </c>
      <c r="AK5" s="1" t="s">
        <v>20</v>
      </c>
      <c r="AL5" s="1" t="s">
        <v>21</v>
      </c>
      <c r="AM5" s="24" t="s">
        <v>22</v>
      </c>
      <c r="AN5" s="24" t="s">
        <v>23</v>
      </c>
      <c r="AO5" s="4"/>
      <c r="AP5" s="1" t="s">
        <v>16</v>
      </c>
      <c r="AQ5" s="1" t="s">
        <v>17</v>
      </c>
      <c r="AR5" s="1" t="s">
        <v>10</v>
      </c>
      <c r="AT5" s="1" t="s">
        <v>1</v>
      </c>
      <c r="AW5" s="1" t="s">
        <v>6</v>
      </c>
      <c r="AY5" s="1" t="s">
        <v>4</v>
      </c>
      <c r="AZ5" s="1" t="s">
        <v>5</v>
      </c>
    </row>
    <row r="6" spans="1:56" ht="17.25" customHeight="1" thickTop="1" x14ac:dyDescent="0.15">
      <c r="A6" s="2" t="str">
        <f>IF(AA6&lt;0,"★","")</f>
        <v/>
      </c>
      <c r="B6" s="63">
        <v>1</v>
      </c>
      <c r="C6" s="64" t="s">
        <v>33</v>
      </c>
      <c r="D6" s="65">
        <v>175103.84640000001</v>
      </c>
      <c r="E6" s="66">
        <v>-14086.7585</v>
      </c>
      <c r="F6" s="67" t="s">
        <v>12</v>
      </c>
      <c r="G6" s="68" t="s">
        <v>11</v>
      </c>
      <c r="H6" s="69" t="s">
        <v>11</v>
      </c>
      <c r="I6" s="70" t="s">
        <v>11</v>
      </c>
      <c r="J6" s="71" t="s">
        <v>31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2">
        <f>IF(AND(AG4&gt;0,AD6&lt;&gt;2),-1,0)</f>
        <v>0</v>
      </c>
      <c r="AB6" s="1">
        <f>IF(D6&lt;&gt;"",1,0)</f>
        <v>1</v>
      </c>
      <c r="AC6" s="1">
        <f>IF(E6&lt;&gt;"",1,0)</f>
        <v>1</v>
      </c>
      <c r="AD6" s="1">
        <f>AB6+AC6</f>
        <v>2</v>
      </c>
      <c r="AF6" s="6"/>
      <c r="AG6" s="6"/>
      <c r="AH6" s="6">
        <f>AD6</f>
        <v>2</v>
      </c>
      <c r="AI6" s="6">
        <v>2</v>
      </c>
      <c r="AJ6" s="6">
        <f>IF(AH6=AI6,1,0)</f>
        <v>1</v>
      </c>
      <c r="AK6" s="23">
        <f>D6</f>
        <v>175103.84640000001</v>
      </c>
      <c r="AL6" s="23">
        <f>E6</f>
        <v>-14086.7585</v>
      </c>
      <c r="AM6" s="23">
        <f>AK7-AK6</f>
        <v>-10.19560000000638</v>
      </c>
      <c r="AN6" s="23">
        <f>AL7+AL6</f>
        <v>-28195.082300000002</v>
      </c>
      <c r="AO6" s="1">
        <f>AM6*AN6</f>
        <v>287465.7810980599</v>
      </c>
    </row>
    <row r="7" spans="1:56" ht="17.25" customHeight="1" x14ac:dyDescent="0.15">
      <c r="A7" s="2" t="str">
        <f t="shared" ref="A7:A35" si="0">IF(AA7&lt;0,"★","")</f>
        <v/>
      </c>
      <c r="B7" s="72">
        <v>2</v>
      </c>
      <c r="C7" s="73" t="s">
        <v>34</v>
      </c>
      <c r="D7" s="74">
        <v>175093.6508</v>
      </c>
      <c r="E7" s="75">
        <v>-14108.3238</v>
      </c>
      <c r="F7" s="76">
        <f>IF($AJ7=1,AY7,"")</f>
        <v>23.853981291393247</v>
      </c>
      <c r="G7" s="77">
        <f>IF($AJ8=1,BB7,"")</f>
        <v>107</v>
      </c>
      <c r="H7" s="78">
        <f>IF($AJ8=1,BC7,"")</f>
        <v>52</v>
      </c>
      <c r="I7" s="79">
        <f>IF($AJ8=1,BD7,"")</f>
        <v>57.33138102788633</v>
      </c>
      <c r="J7" s="80" t="s">
        <v>31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12">
        <f t="shared" ref="AA7:AA34" si="1">IF(AND(AD7=2,AH7&lt;&gt;AI7),-1,IF(AND(AD6=2,AD8=2,AD7=1),-1,0))</f>
        <v>0</v>
      </c>
      <c r="AB7" s="1">
        <f t="shared" ref="AB7:AB35" si="2">IF(D7&lt;&gt;"",1,0)</f>
        <v>1</v>
      </c>
      <c r="AC7" s="1">
        <f t="shared" ref="AC7:AC35" si="3">IF(E7&lt;&gt;"",1,0)</f>
        <v>1</v>
      </c>
      <c r="AD7" s="1">
        <f t="shared" ref="AD7:AD35" si="4">AB7+AC7</f>
        <v>2</v>
      </c>
      <c r="AE7" s="1">
        <f>AD6+AD7</f>
        <v>4</v>
      </c>
      <c r="AF7" s="23">
        <f>SQRT((D6-D7)^2+(E6-E7)^2)</f>
        <v>23.853981291393247</v>
      </c>
      <c r="AG7" s="6">
        <f>IF(AF7&gt;0,1,0)</f>
        <v>1</v>
      </c>
      <c r="AH7" s="6">
        <f t="shared" ref="AH7:AH35" si="5">AE7*AG7</f>
        <v>4</v>
      </c>
      <c r="AI7" s="6">
        <f>AI6+2</f>
        <v>4</v>
      </c>
      <c r="AJ7" s="6">
        <f>IF(AH7=AI7,1,0)</f>
        <v>1</v>
      </c>
      <c r="AK7" s="23">
        <f t="shared" ref="AK7:AK35" si="6">IF(AJ7=1,D7,IF(AJ6=1,$AK$6,0))</f>
        <v>175093.6508</v>
      </c>
      <c r="AL7" s="23">
        <f t="shared" ref="AL7:AL35" si="7">IF(AJ7=1,E7,IF(AJ6=1,$AL$6,0))</f>
        <v>-14108.3238</v>
      </c>
      <c r="AM7" s="23">
        <f t="shared" ref="AM7:AM34" si="8">AK8-AK7</f>
        <v>-20.443300000013551</v>
      </c>
      <c r="AN7" s="23">
        <f t="shared" ref="AN7:AN34" si="9">AL8+AL7</f>
        <v>-28213.984799999998</v>
      </c>
      <c r="AO7" s="1">
        <f>AM7*AN7*AJ7</f>
        <v>576786.95546222234</v>
      </c>
      <c r="AP7" s="1">
        <f>AK7-AK6</f>
        <v>-10.19560000000638</v>
      </c>
      <c r="AQ7" s="1">
        <f>AL7-AL6</f>
        <v>-21.565300000000207</v>
      </c>
      <c r="AR7" s="23">
        <f>ATAN2(AP7,AQ7)*180/PI()</f>
        <v>-115.30375545864322</v>
      </c>
      <c r="AS7" s="23">
        <f>IF(0&gt;=AR7,AR7+360,AR7)</f>
        <v>244.69624454135678</v>
      </c>
      <c r="AT7" s="23">
        <f>INT(AS7)</f>
        <v>244</v>
      </c>
      <c r="AU7" s="23">
        <f>INT((AS7-AT7)*60)</f>
        <v>41</v>
      </c>
      <c r="AV7" s="23">
        <f>(AS7-AT7-AU7/60)*3600</f>
        <v>46.480348884394914</v>
      </c>
      <c r="AW7" s="23">
        <f>AS7-180</f>
        <v>64.696244541356776</v>
      </c>
      <c r="AX7" s="23">
        <f>IF(0&gt;=AW7,AW7+360,AW7)</f>
        <v>64.696244541356776</v>
      </c>
      <c r="AY7" s="23">
        <f>SQRT(AP7^2+AQ7^2)</f>
        <v>23.853981291393247</v>
      </c>
      <c r="AZ7" s="23">
        <f>AS8-AX7</f>
        <v>107.88259205028552</v>
      </c>
      <c r="BA7" s="23">
        <f t="shared" ref="BA7:BA36" si="10">IF(0&gt;=AZ7,AZ7+360,AZ7)</f>
        <v>107.88259205028552</v>
      </c>
      <c r="BB7" s="23">
        <f t="shared" ref="BB7:BB36" si="11">INT(BA7)</f>
        <v>107</v>
      </c>
      <c r="BC7" s="23">
        <f>INT((BA7-BB7)*60)</f>
        <v>52</v>
      </c>
      <c r="BD7" s="23">
        <f>(BA7-BB7-BC7/60)*3600</f>
        <v>57.33138102788633</v>
      </c>
    </row>
    <row r="8" spans="1:56" ht="17.25" customHeight="1" x14ac:dyDescent="0.15">
      <c r="A8" s="2" t="str">
        <f t="shared" si="0"/>
        <v/>
      </c>
      <c r="B8" s="72">
        <v>3</v>
      </c>
      <c r="C8" s="73" t="s">
        <v>35</v>
      </c>
      <c r="D8" s="74">
        <v>175073.20749999999</v>
      </c>
      <c r="E8" s="75">
        <v>-14105.661</v>
      </c>
      <c r="F8" s="76">
        <f>IF($AJ8=1,AY8,"")</f>
        <v>20.615989394898182</v>
      </c>
      <c r="G8" s="77">
        <f>IF($AJ8=1,BB8,"")</f>
        <v>129</v>
      </c>
      <c r="H8" s="78">
        <f>IF($AJ8=1,BC8,"")</f>
        <v>5</v>
      </c>
      <c r="I8" s="79">
        <f>IF($AJ8=1,BD8,"")</f>
        <v>36.778757607112325</v>
      </c>
      <c r="J8" s="80" t="s">
        <v>31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12">
        <f t="shared" si="1"/>
        <v>0</v>
      </c>
      <c r="AB8" s="1">
        <f t="shared" si="2"/>
        <v>1</v>
      </c>
      <c r="AC8" s="1">
        <f t="shared" si="3"/>
        <v>1</v>
      </c>
      <c r="AD8" s="1">
        <f t="shared" si="4"/>
        <v>2</v>
      </c>
      <c r="AE8" s="1">
        <f>AE7+AD8</f>
        <v>6</v>
      </c>
      <c r="AF8" s="23">
        <f t="shared" ref="AF8:AF35" si="12">SQRT((D7-D8)^2+(E7-E8)^2)</f>
        <v>20.615989394898182</v>
      </c>
      <c r="AG8" s="6">
        <f t="shared" ref="AG8:AG35" si="13">IF(AF8&gt;0,1,0)</f>
        <v>1</v>
      </c>
      <c r="AH8" s="6">
        <f t="shared" si="5"/>
        <v>6</v>
      </c>
      <c r="AI8" s="6">
        <f t="shared" ref="AI8:AI35" si="14">AI7+2</f>
        <v>6</v>
      </c>
      <c r="AJ8" s="6">
        <f t="shared" ref="AJ8:AJ35" si="15">IF(AH8=AI8,1,0)</f>
        <v>1</v>
      </c>
      <c r="AK8" s="23">
        <f t="shared" si="6"/>
        <v>175073.20749999999</v>
      </c>
      <c r="AL8" s="23">
        <f t="shared" si="7"/>
        <v>-14105.661</v>
      </c>
      <c r="AM8" s="23">
        <f t="shared" si="8"/>
        <v>-15.233099999983096</v>
      </c>
      <c r="AN8" s="23">
        <f t="shared" si="9"/>
        <v>-28186.6309</v>
      </c>
      <c r="AO8" s="1">
        <f t="shared" ref="AO8:AO35" si="16">AM8*AN8*AJ8</f>
        <v>429369.76716231357</v>
      </c>
      <c r="AP8" s="1">
        <f t="shared" ref="AP8:AP36" si="17">AK8-AK7</f>
        <v>-20.443300000013551</v>
      </c>
      <c r="AQ8" s="1">
        <f t="shared" ref="AQ8:AQ36" si="18">AL8-AL7</f>
        <v>2.6628000000000611</v>
      </c>
      <c r="AR8" s="23">
        <f t="shared" ref="AR8:AR36" si="19">ATAN2(AP8,AQ8)*180/PI()</f>
        <v>172.5788365916423</v>
      </c>
      <c r="AS8" s="23">
        <f t="shared" ref="AS8:AS36" si="20">IF(0&gt;=AR8,AR8+360,AR8)</f>
        <v>172.5788365916423</v>
      </c>
      <c r="AT8" s="23">
        <f t="shared" ref="AT8:AT36" si="21">INT(AS8)</f>
        <v>172</v>
      </c>
      <c r="AU8" s="23">
        <f t="shared" ref="AU8:AU36" si="22">INT((AS8-AT8)*60)</f>
        <v>34</v>
      </c>
      <c r="AV8" s="23">
        <f t="shared" ref="AV8:AV36" si="23">(AS8-AT8-AU8/60)*3600</f>
        <v>43.811729912281464</v>
      </c>
      <c r="AW8" s="23">
        <f t="shared" ref="AW8:AW36" si="24">AS8-180</f>
        <v>-7.4211634083576996</v>
      </c>
      <c r="AX8" s="23">
        <f t="shared" ref="AX8:AX36" si="25">IF(0&gt;=AW8,AW8+360,AW8)</f>
        <v>352.5788365916423</v>
      </c>
      <c r="AY8" s="23">
        <f t="shared" ref="AY8:AY36" si="26">SQRT(AP8^2+AQ8^2)</f>
        <v>20.615989394898182</v>
      </c>
      <c r="AZ8" s="23">
        <f>IF(AJ8=1,AS9-AX8,IF(AJ7=1,$AS$7-AX8,0))</f>
        <v>-230.90645034510914</v>
      </c>
      <c r="BA8" s="23">
        <f t="shared" si="10"/>
        <v>129.09354965489086</v>
      </c>
      <c r="BB8" s="23">
        <f t="shared" si="11"/>
        <v>129</v>
      </c>
      <c r="BC8" s="23">
        <f t="shared" ref="BC8:BC36" si="27">INT((BA8-BB8)*60)</f>
        <v>5</v>
      </c>
      <c r="BD8" s="23">
        <f t="shared" ref="BD8:BD36" si="28">(BA8-BB8-BC8/60)*3600</f>
        <v>36.778757607112325</v>
      </c>
    </row>
    <row r="9" spans="1:56" ht="17.25" customHeight="1" x14ac:dyDescent="0.15">
      <c r="A9" s="2" t="str">
        <f t="shared" si="0"/>
        <v/>
      </c>
      <c r="B9" s="72">
        <f>IF(AJ9=1,B8+1,IF(AJ8=1,1,""))</f>
        <v>4</v>
      </c>
      <c r="C9" s="73" t="s">
        <v>36</v>
      </c>
      <c r="D9" s="74">
        <v>175057.97440000001</v>
      </c>
      <c r="E9" s="75">
        <v>-14080.9699</v>
      </c>
      <c r="F9" s="76">
        <f>IF($AJ8=1,AY9,"")</f>
        <v>29.012027761249048</v>
      </c>
      <c r="G9" s="77">
        <f t="shared" ref="G9:G36" si="29">IF($AJ8=1,BB9,"")</f>
        <v>130</v>
      </c>
      <c r="H9" s="78">
        <f t="shared" ref="H9:H36" si="30">IF($AJ8=1,BC9,"")</f>
        <v>14</v>
      </c>
      <c r="I9" s="79">
        <f t="shared" ref="I9:I36" si="31">IF($AJ8=1,BD9,"")</f>
        <v>11.183823825999738</v>
      </c>
      <c r="J9" s="81" t="str">
        <f>IF(AND(AJ9=0,AJ8=1),$AO$4/2,"")</f>
        <v/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2">
        <f t="shared" si="1"/>
        <v>0</v>
      </c>
      <c r="AB9" s="1">
        <f t="shared" si="2"/>
        <v>1</v>
      </c>
      <c r="AC9" s="1">
        <f t="shared" si="3"/>
        <v>1</v>
      </c>
      <c r="AD9" s="1">
        <f t="shared" si="4"/>
        <v>2</v>
      </c>
      <c r="AE9" s="1">
        <f t="shared" ref="AE9:AE35" si="32">AE8+AD9</f>
        <v>8</v>
      </c>
      <c r="AF9" s="23">
        <f t="shared" si="12"/>
        <v>29.012027761249048</v>
      </c>
      <c r="AG9" s="6">
        <f t="shared" si="13"/>
        <v>1</v>
      </c>
      <c r="AH9" s="6">
        <f t="shared" si="5"/>
        <v>8</v>
      </c>
      <c r="AI9" s="6">
        <f t="shared" si="14"/>
        <v>8</v>
      </c>
      <c r="AJ9" s="6">
        <f t="shared" si="15"/>
        <v>1</v>
      </c>
      <c r="AK9" s="23">
        <f t="shared" si="6"/>
        <v>175057.97440000001</v>
      </c>
      <c r="AL9" s="23">
        <f t="shared" si="7"/>
        <v>-14080.9699</v>
      </c>
      <c r="AM9" s="23">
        <f t="shared" si="8"/>
        <v>5.2880000000004657</v>
      </c>
      <c r="AN9" s="23">
        <f t="shared" si="9"/>
        <v>-28145.752700000001</v>
      </c>
      <c r="AO9" s="1">
        <f t="shared" si="16"/>
        <v>-148834.74027761311</v>
      </c>
      <c r="AP9" s="1">
        <f t="shared" si="17"/>
        <v>-15.233099999983096</v>
      </c>
      <c r="AQ9" s="1">
        <f t="shared" si="18"/>
        <v>24.691100000000006</v>
      </c>
      <c r="AR9" s="23">
        <f t="shared" si="19"/>
        <v>121.67238624653318</v>
      </c>
      <c r="AS9" s="23">
        <f t="shared" si="20"/>
        <v>121.67238624653318</v>
      </c>
      <c r="AT9" s="23">
        <f t="shared" si="21"/>
        <v>121</v>
      </c>
      <c r="AU9" s="23">
        <f t="shared" si="22"/>
        <v>40</v>
      </c>
      <c r="AV9" s="23">
        <f t="shared" si="23"/>
        <v>20.590487519445013</v>
      </c>
      <c r="AW9" s="23">
        <f t="shared" si="24"/>
        <v>-58.327613753466821</v>
      </c>
      <c r="AX9" s="23">
        <f t="shared" si="25"/>
        <v>301.67238624653316</v>
      </c>
      <c r="AY9" s="23">
        <f t="shared" si="26"/>
        <v>29.012027761249048</v>
      </c>
      <c r="AZ9" s="23">
        <f t="shared" ref="AZ9:AZ35" si="33">IF(AJ9=1,AS10-AX9,IF(AJ8=1,$AS$7-AX9,0))</f>
        <v>-229.76356004893722</v>
      </c>
      <c r="BA9" s="23">
        <f t="shared" si="10"/>
        <v>130.23643995106278</v>
      </c>
      <c r="BB9" s="23">
        <f t="shared" si="11"/>
        <v>130</v>
      </c>
      <c r="BC9" s="23">
        <f t="shared" si="27"/>
        <v>14</v>
      </c>
      <c r="BD9" s="23">
        <f t="shared" si="28"/>
        <v>11.183823825999738</v>
      </c>
    </row>
    <row r="10" spans="1:56" ht="17.25" customHeight="1" x14ac:dyDescent="0.15">
      <c r="A10" s="2" t="str">
        <f t="shared" si="0"/>
        <v/>
      </c>
      <c r="B10" s="82">
        <f t="shared" ref="B10:B36" si="34">IF(AJ10=1,B9+1,IF(AJ9=1,1,""))</f>
        <v>5</v>
      </c>
      <c r="C10" s="83" t="s">
        <v>37</v>
      </c>
      <c r="D10" s="84">
        <v>175063.26240000001</v>
      </c>
      <c r="E10" s="85">
        <v>-14064.782800000001</v>
      </c>
      <c r="F10" s="86">
        <f>IF($AJ9=1,AY10,"")</f>
        <v>17.028950361369276</v>
      </c>
      <c r="G10" s="87">
        <f t="shared" si="29"/>
        <v>139</v>
      </c>
      <c r="H10" s="88">
        <f t="shared" si="30"/>
        <v>45</v>
      </c>
      <c r="I10" s="89">
        <f t="shared" si="31"/>
        <v>46.206593569081633</v>
      </c>
      <c r="J10" s="90" t="str">
        <f t="shared" ref="J10:J36" si="35">IF(AND(AJ10=0,AJ9=1),$AO$4/2,"")</f>
        <v/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2">
        <f t="shared" si="1"/>
        <v>0</v>
      </c>
      <c r="AB10" s="1">
        <f t="shared" si="2"/>
        <v>1</v>
      </c>
      <c r="AC10" s="1">
        <f t="shared" si="3"/>
        <v>1</v>
      </c>
      <c r="AD10" s="1">
        <f t="shared" si="4"/>
        <v>2</v>
      </c>
      <c r="AE10" s="1">
        <f t="shared" si="32"/>
        <v>10</v>
      </c>
      <c r="AF10" s="23">
        <f t="shared" si="12"/>
        <v>17.028950361369276</v>
      </c>
      <c r="AG10" s="6">
        <f t="shared" si="13"/>
        <v>1</v>
      </c>
      <c r="AH10" s="6">
        <f t="shared" si="5"/>
        <v>10</v>
      </c>
      <c r="AI10" s="6">
        <f t="shared" si="14"/>
        <v>10</v>
      </c>
      <c r="AJ10" s="6">
        <f t="shared" si="15"/>
        <v>1</v>
      </c>
      <c r="AK10" s="23">
        <f t="shared" si="6"/>
        <v>175063.26240000001</v>
      </c>
      <c r="AL10" s="23">
        <f t="shared" si="7"/>
        <v>-14064.782800000001</v>
      </c>
      <c r="AM10" s="23">
        <f t="shared" si="8"/>
        <v>19.572899999999208</v>
      </c>
      <c r="AN10" s="23">
        <f t="shared" si="9"/>
        <v>-28117.4905</v>
      </c>
      <c r="AO10" s="1">
        <f t="shared" si="16"/>
        <v>-550340.82980742771</v>
      </c>
      <c r="AP10" s="1">
        <f t="shared" si="17"/>
        <v>5.2880000000004657</v>
      </c>
      <c r="AQ10" s="1">
        <f t="shared" si="18"/>
        <v>16.187099999999191</v>
      </c>
      <c r="AR10" s="23">
        <f t="shared" si="19"/>
        <v>71.908826197595943</v>
      </c>
      <c r="AS10" s="23">
        <f t="shared" si="20"/>
        <v>71.908826197595943</v>
      </c>
      <c r="AT10" s="23">
        <f t="shared" si="21"/>
        <v>71</v>
      </c>
      <c r="AU10" s="23">
        <f t="shared" si="22"/>
        <v>54</v>
      </c>
      <c r="AV10" s="23">
        <f t="shared" si="23"/>
        <v>31.774311345393393</v>
      </c>
      <c r="AW10" s="23">
        <f t="shared" si="24"/>
        <v>-108.09117380240406</v>
      </c>
      <c r="AX10" s="23">
        <f t="shared" si="25"/>
        <v>251.90882619759594</v>
      </c>
      <c r="AY10" s="23">
        <f t="shared" si="26"/>
        <v>17.028950361369276</v>
      </c>
      <c r="AZ10" s="23">
        <f t="shared" si="33"/>
        <v>-220.2371648351197</v>
      </c>
      <c r="BA10" s="23">
        <f t="shared" si="10"/>
        <v>139.7628351648803</v>
      </c>
      <c r="BB10" s="23">
        <f t="shared" si="11"/>
        <v>139</v>
      </c>
      <c r="BC10" s="23">
        <f t="shared" si="27"/>
        <v>45</v>
      </c>
      <c r="BD10" s="23">
        <f t="shared" si="28"/>
        <v>46.206593569081633</v>
      </c>
    </row>
    <row r="11" spans="1:56" ht="17.25" customHeight="1" x14ac:dyDescent="0.15">
      <c r="A11" s="2" t="str">
        <f t="shared" si="0"/>
        <v/>
      </c>
      <c r="B11" s="91">
        <f t="shared" si="34"/>
        <v>6</v>
      </c>
      <c r="C11" s="92" t="s">
        <v>38</v>
      </c>
      <c r="D11" s="93">
        <v>175082.83530000001</v>
      </c>
      <c r="E11" s="94">
        <v>-14052.707700000001</v>
      </c>
      <c r="F11" s="95">
        <f>IF($AJ10=1,AY11,"")</f>
        <v>22.997966310523402</v>
      </c>
      <c r="G11" s="96">
        <f t="shared" si="29"/>
        <v>90</v>
      </c>
      <c r="H11" s="97">
        <f t="shared" si="30"/>
        <v>0</v>
      </c>
      <c r="I11" s="98">
        <f t="shared" si="31"/>
        <v>18.233773227575512</v>
      </c>
      <c r="J11" s="99" t="str">
        <f t="shared" si="35"/>
        <v/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12">
        <f t="shared" si="1"/>
        <v>0</v>
      </c>
      <c r="AB11" s="1">
        <f t="shared" si="2"/>
        <v>1</v>
      </c>
      <c r="AC11" s="1">
        <f t="shared" si="3"/>
        <v>1</v>
      </c>
      <c r="AD11" s="1">
        <f t="shared" si="4"/>
        <v>2</v>
      </c>
      <c r="AE11" s="1">
        <f t="shared" si="32"/>
        <v>12</v>
      </c>
      <c r="AF11" s="23">
        <f t="shared" si="12"/>
        <v>22.997966310523402</v>
      </c>
      <c r="AG11" s="6">
        <f t="shared" si="13"/>
        <v>1</v>
      </c>
      <c r="AH11" s="6">
        <f t="shared" si="5"/>
        <v>12</v>
      </c>
      <c r="AI11" s="6">
        <f t="shared" si="14"/>
        <v>12</v>
      </c>
      <c r="AJ11" s="6">
        <f t="shared" si="15"/>
        <v>1</v>
      </c>
      <c r="AK11" s="23">
        <f t="shared" si="6"/>
        <v>175082.83530000001</v>
      </c>
      <c r="AL11" s="23">
        <f t="shared" si="7"/>
        <v>-14052.707700000001</v>
      </c>
      <c r="AM11" s="23">
        <f t="shared" si="8"/>
        <v>21.011100000003353</v>
      </c>
      <c r="AN11" s="23">
        <f t="shared" si="9"/>
        <v>-28139.466200000003</v>
      </c>
      <c r="AO11" s="1">
        <f t="shared" si="16"/>
        <v>-591241.13827491435</v>
      </c>
      <c r="AP11" s="1">
        <f t="shared" si="17"/>
        <v>19.572899999999208</v>
      </c>
      <c r="AQ11" s="1">
        <f t="shared" si="18"/>
        <v>12.07510000000002</v>
      </c>
      <c r="AR11" s="23">
        <f t="shared" si="19"/>
        <v>31.671661362476247</v>
      </c>
      <c r="AS11" s="23">
        <f t="shared" si="20"/>
        <v>31.671661362476247</v>
      </c>
      <c r="AT11" s="23">
        <f t="shared" si="21"/>
        <v>31</v>
      </c>
      <c r="AU11" s="23">
        <f t="shared" si="22"/>
        <v>40</v>
      </c>
      <c r="AV11" s="23">
        <f t="shared" si="23"/>
        <v>17.980904914488029</v>
      </c>
      <c r="AW11" s="23">
        <f t="shared" si="24"/>
        <v>-148.32833863752376</v>
      </c>
      <c r="AX11" s="23">
        <f t="shared" si="25"/>
        <v>211.67166136247624</v>
      </c>
      <c r="AY11" s="23">
        <f t="shared" si="26"/>
        <v>22.997966310523402</v>
      </c>
      <c r="AZ11" s="23">
        <f t="shared" si="33"/>
        <v>90.00506493700766</v>
      </c>
      <c r="BA11" s="23">
        <f t="shared" si="10"/>
        <v>90.00506493700766</v>
      </c>
      <c r="BB11" s="23">
        <f t="shared" si="11"/>
        <v>90</v>
      </c>
      <c r="BC11" s="23">
        <f t="shared" si="27"/>
        <v>0</v>
      </c>
      <c r="BD11" s="23">
        <f t="shared" si="28"/>
        <v>18.233773227575512</v>
      </c>
    </row>
    <row r="12" spans="1:56" ht="17.25" customHeight="1" x14ac:dyDescent="0.15">
      <c r="A12" s="2" t="str">
        <f t="shared" si="0"/>
        <v/>
      </c>
      <c r="B12" s="72">
        <f t="shared" si="34"/>
        <v>1</v>
      </c>
      <c r="C12" s="73"/>
      <c r="D12" s="74"/>
      <c r="E12" s="75"/>
      <c r="F12" s="76">
        <f>IF($AJ11=1,AY12,"")</f>
        <v>40.011539633586679</v>
      </c>
      <c r="G12" s="77">
        <f t="shared" si="29"/>
        <v>123</v>
      </c>
      <c r="H12" s="78">
        <f t="shared" si="30"/>
        <v>1</v>
      </c>
      <c r="I12" s="79">
        <f t="shared" si="31"/>
        <v>10.265670742344355</v>
      </c>
      <c r="J12" s="81">
        <f t="shared" si="35"/>
        <v>1602.8976813204354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12">
        <f t="shared" si="1"/>
        <v>0</v>
      </c>
      <c r="AB12" s="1">
        <f t="shared" si="2"/>
        <v>0</v>
      </c>
      <c r="AC12" s="1">
        <f t="shared" si="3"/>
        <v>0</v>
      </c>
      <c r="AD12" s="1">
        <f t="shared" si="4"/>
        <v>0</v>
      </c>
      <c r="AE12" s="1">
        <f t="shared" si="32"/>
        <v>12</v>
      </c>
      <c r="AF12" s="23">
        <f t="shared" si="12"/>
        <v>175645.88754191931</v>
      </c>
      <c r="AG12" s="6">
        <f t="shared" si="13"/>
        <v>1</v>
      </c>
      <c r="AH12" s="6">
        <f t="shared" si="5"/>
        <v>12</v>
      </c>
      <c r="AI12" s="6">
        <f t="shared" si="14"/>
        <v>14</v>
      </c>
      <c r="AJ12" s="6">
        <f t="shared" si="15"/>
        <v>0</v>
      </c>
      <c r="AK12" s="23">
        <f t="shared" si="6"/>
        <v>175103.84640000001</v>
      </c>
      <c r="AL12" s="23">
        <f t="shared" si="7"/>
        <v>-14086.7585</v>
      </c>
      <c r="AM12" s="23">
        <f t="shared" si="8"/>
        <v>-175103.84640000001</v>
      </c>
      <c r="AN12" s="23">
        <f t="shared" si="9"/>
        <v>-14086.7585</v>
      </c>
      <c r="AO12" s="1">
        <f t="shared" si="16"/>
        <v>0</v>
      </c>
      <c r="AP12" s="1">
        <f t="shared" si="17"/>
        <v>21.011100000003353</v>
      </c>
      <c r="AQ12" s="1">
        <f t="shared" si="18"/>
        <v>-34.050799999999072</v>
      </c>
      <c r="AR12" s="23">
        <f t="shared" si="19"/>
        <v>-58.32327370051609</v>
      </c>
      <c r="AS12" s="23">
        <f t="shared" si="20"/>
        <v>301.6767262994839</v>
      </c>
      <c r="AT12" s="23">
        <f t="shared" si="21"/>
        <v>301</v>
      </c>
      <c r="AU12" s="23">
        <f t="shared" si="22"/>
        <v>40</v>
      </c>
      <c r="AV12" s="23">
        <f t="shared" si="23"/>
        <v>36.214678142050751</v>
      </c>
      <c r="AW12" s="23">
        <f t="shared" si="24"/>
        <v>121.6767262994839</v>
      </c>
      <c r="AX12" s="23">
        <f t="shared" si="25"/>
        <v>121.6767262994839</v>
      </c>
      <c r="AY12" s="23">
        <f t="shared" si="26"/>
        <v>40.011539633586679</v>
      </c>
      <c r="AZ12" s="23">
        <f t="shared" si="33"/>
        <v>123.01951824187287</v>
      </c>
      <c r="BA12" s="23">
        <f t="shared" si="10"/>
        <v>123.01951824187287</v>
      </c>
      <c r="BB12" s="23">
        <f t="shared" si="11"/>
        <v>123</v>
      </c>
      <c r="BC12" s="23">
        <f t="shared" si="27"/>
        <v>1</v>
      </c>
      <c r="BD12" s="23">
        <f t="shared" si="28"/>
        <v>10.265670742344355</v>
      </c>
    </row>
    <row r="13" spans="1:56" ht="17.25" customHeight="1" x14ac:dyDescent="0.15">
      <c r="A13" s="2" t="str">
        <f t="shared" si="0"/>
        <v/>
      </c>
      <c r="B13" s="72" t="str">
        <f t="shared" si="34"/>
        <v/>
      </c>
      <c r="C13" s="73"/>
      <c r="D13" s="74"/>
      <c r="E13" s="75"/>
      <c r="F13" s="76" t="str">
        <f t="shared" ref="F13:F36" si="36">IF($AJ12=1,AY13,"")</f>
        <v/>
      </c>
      <c r="G13" s="77" t="str">
        <f t="shared" si="29"/>
        <v/>
      </c>
      <c r="H13" s="78" t="str">
        <f t="shared" si="30"/>
        <v/>
      </c>
      <c r="I13" s="79" t="str">
        <f t="shared" si="31"/>
        <v/>
      </c>
      <c r="J13" s="81" t="str">
        <f t="shared" si="35"/>
        <v/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12">
        <f t="shared" si="1"/>
        <v>0</v>
      </c>
      <c r="AB13" s="1">
        <f t="shared" si="2"/>
        <v>0</v>
      </c>
      <c r="AC13" s="1">
        <f t="shared" si="3"/>
        <v>0</v>
      </c>
      <c r="AD13" s="1">
        <f t="shared" si="4"/>
        <v>0</v>
      </c>
      <c r="AE13" s="1">
        <f t="shared" si="32"/>
        <v>12</v>
      </c>
      <c r="AF13" s="23">
        <f t="shared" si="12"/>
        <v>0</v>
      </c>
      <c r="AG13" s="6">
        <f t="shared" si="13"/>
        <v>0</v>
      </c>
      <c r="AH13" s="6">
        <f t="shared" si="5"/>
        <v>0</v>
      </c>
      <c r="AI13" s="6">
        <f t="shared" si="14"/>
        <v>16</v>
      </c>
      <c r="AJ13" s="6">
        <f t="shared" si="15"/>
        <v>0</v>
      </c>
      <c r="AK13" s="23">
        <f t="shared" si="6"/>
        <v>0</v>
      </c>
      <c r="AL13" s="23">
        <f t="shared" si="7"/>
        <v>0</v>
      </c>
      <c r="AM13" s="23">
        <f t="shared" si="8"/>
        <v>0</v>
      </c>
      <c r="AN13" s="23">
        <f t="shared" si="9"/>
        <v>0</v>
      </c>
      <c r="AO13" s="1">
        <f t="shared" si="16"/>
        <v>0</v>
      </c>
      <c r="AP13" s="1">
        <f t="shared" si="17"/>
        <v>-175103.84640000001</v>
      </c>
      <c r="AQ13" s="1">
        <f t="shared" si="18"/>
        <v>14086.7585</v>
      </c>
      <c r="AR13" s="23">
        <f t="shared" si="19"/>
        <v>175.40057298807113</v>
      </c>
      <c r="AS13" s="23">
        <f t="shared" si="20"/>
        <v>175.40057298807113</v>
      </c>
      <c r="AT13" s="23">
        <f t="shared" si="21"/>
        <v>175</v>
      </c>
      <c r="AU13" s="23">
        <f t="shared" si="22"/>
        <v>24</v>
      </c>
      <c r="AV13" s="23">
        <f t="shared" si="23"/>
        <v>2.0627570560781461</v>
      </c>
      <c r="AW13" s="23">
        <f t="shared" si="24"/>
        <v>-4.5994270119288672</v>
      </c>
      <c r="AX13" s="23">
        <f t="shared" si="25"/>
        <v>355.40057298807113</v>
      </c>
      <c r="AY13" s="23">
        <f t="shared" si="26"/>
        <v>175669.5585157318</v>
      </c>
      <c r="AZ13" s="23">
        <f t="shared" si="33"/>
        <v>0</v>
      </c>
      <c r="BA13" s="23">
        <f t="shared" si="10"/>
        <v>360</v>
      </c>
      <c r="BB13" s="23">
        <f t="shared" si="11"/>
        <v>360</v>
      </c>
      <c r="BC13" s="23">
        <f t="shared" si="27"/>
        <v>0</v>
      </c>
      <c r="BD13" s="23">
        <f t="shared" si="28"/>
        <v>0</v>
      </c>
    </row>
    <row r="14" spans="1:56" ht="17.25" customHeight="1" x14ac:dyDescent="0.15">
      <c r="A14" s="2" t="str">
        <f t="shared" si="0"/>
        <v/>
      </c>
      <c r="B14" s="72" t="str">
        <f t="shared" si="34"/>
        <v/>
      </c>
      <c r="C14" s="73"/>
      <c r="D14" s="74"/>
      <c r="E14" s="75"/>
      <c r="F14" s="76" t="str">
        <f t="shared" si="36"/>
        <v/>
      </c>
      <c r="G14" s="77" t="str">
        <f t="shared" si="29"/>
        <v/>
      </c>
      <c r="H14" s="78" t="str">
        <f t="shared" si="30"/>
        <v/>
      </c>
      <c r="I14" s="79" t="str">
        <f t="shared" si="31"/>
        <v/>
      </c>
      <c r="J14" s="81" t="str">
        <f t="shared" si="35"/>
        <v/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12">
        <f t="shared" si="1"/>
        <v>0</v>
      </c>
      <c r="AB14" s="1">
        <f t="shared" si="2"/>
        <v>0</v>
      </c>
      <c r="AC14" s="1">
        <f t="shared" si="3"/>
        <v>0</v>
      </c>
      <c r="AD14" s="1">
        <f t="shared" si="4"/>
        <v>0</v>
      </c>
      <c r="AE14" s="1">
        <f t="shared" si="32"/>
        <v>12</v>
      </c>
      <c r="AF14" s="23">
        <f t="shared" si="12"/>
        <v>0</v>
      </c>
      <c r="AG14" s="6">
        <f t="shared" si="13"/>
        <v>0</v>
      </c>
      <c r="AH14" s="6">
        <f t="shared" si="5"/>
        <v>0</v>
      </c>
      <c r="AI14" s="6">
        <f t="shared" si="14"/>
        <v>18</v>
      </c>
      <c r="AJ14" s="6">
        <f t="shared" si="15"/>
        <v>0</v>
      </c>
      <c r="AK14" s="23">
        <f t="shared" si="6"/>
        <v>0</v>
      </c>
      <c r="AL14" s="23">
        <f t="shared" si="7"/>
        <v>0</v>
      </c>
      <c r="AM14" s="23">
        <f t="shared" si="8"/>
        <v>0</v>
      </c>
      <c r="AN14" s="23">
        <f t="shared" si="9"/>
        <v>0</v>
      </c>
      <c r="AO14" s="1">
        <f t="shared" si="16"/>
        <v>0</v>
      </c>
      <c r="AP14" s="1">
        <f t="shared" si="17"/>
        <v>0</v>
      </c>
      <c r="AQ14" s="1">
        <f t="shared" si="18"/>
        <v>0</v>
      </c>
      <c r="AR14" s="23" t="e">
        <f t="shared" si="19"/>
        <v>#DIV/0!</v>
      </c>
      <c r="AS14" s="23" t="e">
        <f t="shared" si="20"/>
        <v>#DIV/0!</v>
      </c>
      <c r="AT14" s="23" t="e">
        <f t="shared" si="21"/>
        <v>#DIV/0!</v>
      </c>
      <c r="AU14" s="23" t="e">
        <f t="shared" si="22"/>
        <v>#DIV/0!</v>
      </c>
      <c r="AV14" s="23" t="e">
        <f t="shared" si="23"/>
        <v>#DIV/0!</v>
      </c>
      <c r="AW14" s="23" t="e">
        <f t="shared" si="24"/>
        <v>#DIV/0!</v>
      </c>
      <c r="AX14" s="23" t="e">
        <f t="shared" si="25"/>
        <v>#DIV/0!</v>
      </c>
      <c r="AY14" s="23">
        <f t="shared" si="26"/>
        <v>0</v>
      </c>
      <c r="AZ14" s="23">
        <f t="shared" si="33"/>
        <v>0</v>
      </c>
      <c r="BA14" s="23">
        <f t="shared" si="10"/>
        <v>360</v>
      </c>
      <c r="BB14" s="23">
        <f t="shared" si="11"/>
        <v>360</v>
      </c>
      <c r="BC14" s="23">
        <f t="shared" si="27"/>
        <v>0</v>
      </c>
      <c r="BD14" s="23">
        <f t="shared" si="28"/>
        <v>0</v>
      </c>
    </row>
    <row r="15" spans="1:56" ht="17.25" customHeight="1" x14ac:dyDescent="0.15">
      <c r="A15" s="2" t="str">
        <f t="shared" si="0"/>
        <v>★</v>
      </c>
      <c r="B15" s="100" t="str">
        <f t="shared" si="34"/>
        <v/>
      </c>
      <c r="C15" s="101"/>
      <c r="D15" s="102">
        <v>10</v>
      </c>
      <c r="E15" s="103">
        <v>10</v>
      </c>
      <c r="F15" s="104" t="str">
        <f t="shared" si="36"/>
        <v/>
      </c>
      <c r="G15" s="105" t="str">
        <f t="shared" si="29"/>
        <v/>
      </c>
      <c r="H15" s="106" t="str">
        <f t="shared" si="30"/>
        <v/>
      </c>
      <c r="I15" s="107" t="str">
        <f t="shared" si="31"/>
        <v/>
      </c>
      <c r="J15" s="108" t="str">
        <f t="shared" si="35"/>
        <v/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12">
        <f t="shared" si="1"/>
        <v>-1</v>
      </c>
      <c r="AB15" s="1">
        <f t="shared" si="2"/>
        <v>1</v>
      </c>
      <c r="AC15" s="1">
        <f t="shared" si="3"/>
        <v>1</v>
      </c>
      <c r="AD15" s="1">
        <f t="shared" si="4"/>
        <v>2</v>
      </c>
      <c r="AE15" s="1">
        <f t="shared" si="32"/>
        <v>14</v>
      </c>
      <c r="AF15" s="23">
        <f t="shared" si="12"/>
        <v>14.142135623730951</v>
      </c>
      <c r="AG15" s="6">
        <f t="shared" si="13"/>
        <v>1</v>
      </c>
      <c r="AH15" s="6">
        <f t="shared" si="5"/>
        <v>14</v>
      </c>
      <c r="AI15" s="6">
        <f t="shared" si="14"/>
        <v>20</v>
      </c>
      <c r="AJ15" s="6">
        <f t="shared" si="15"/>
        <v>0</v>
      </c>
      <c r="AK15" s="23">
        <f t="shared" si="6"/>
        <v>0</v>
      </c>
      <c r="AL15" s="23">
        <f t="shared" si="7"/>
        <v>0</v>
      </c>
      <c r="AM15" s="23">
        <f t="shared" si="8"/>
        <v>0</v>
      </c>
      <c r="AN15" s="23">
        <f t="shared" si="9"/>
        <v>0</v>
      </c>
      <c r="AO15" s="1">
        <f t="shared" si="16"/>
        <v>0</v>
      </c>
      <c r="AP15" s="1">
        <f t="shared" si="17"/>
        <v>0</v>
      </c>
      <c r="AQ15" s="1">
        <f t="shared" si="18"/>
        <v>0</v>
      </c>
      <c r="AR15" s="23" t="e">
        <f t="shared" si="19"/>
        <v>#DIV/0!</v>
      </c>
      <c r="AS15" s="23" t="e">
        <f t="shared" si="20"/>
        <v>#DIV/0!</v>
      </c>
      <c r="AT15" s="23" t="e">
        <f t="shared" si="21"/>
        <v>#DIV/0!</v>
      </c>
      <c r="AU15" s="23" t="e">
        <f t="shared" si="22"/>
        <v>#DIV/0!</v>
      </c>
      <c r="AV15" s="23" t="e">
        <f t="shared" si="23"/>
        <v>#DIV/0!</v>
      </c>
      <c r="AW15" s="23" t="e">
        <f t="shared" si="24"/>
        <v>#DIV/0!</v>
      </c>
      <c r="AX15" s="23" t="e">
        <f t="shared" si="25"/>
        <v>#DIV/0!</v>
      </c>
      <c r="AY15" s="23">
        <f t="shared" si="26"/>
        <v>0</v>
      </c>
      <c r="AZ15" s="23">
        <f t="shared" si="33"/>
        <v>0</v>
      </c>
      <c r="BA15" s="23">
        <f t="shared" si="10"/>
        <v>360</v>
      </c>
      <c r="BB15" s="23">
        <f t="shared" si="11"/>
        <v>360</v>
      </c>
      <c r="BC15" s="23">
        <f t="shared" si="27"/>
        <v>0</v>
      </c>
      <c r="BD15" s="23">
        <f t="shared" si="28"/>
        <v>0</v>
      </c>
    </row>
    <row r="16" spans="1:56" ht="17.25" customHeight="1" x14ac:dyDescent="0.15">
      <c r="A16" s="2" t="str">
        <f t="shared" si="0"/>
        <v/>
      </c>
      <c r="B16" s="63" t="str">
        <f t="shared" si="34"/>
        <v/>
      </c>
      <c r="C16" s="64"/>
      <c r="D16" s="109"/>
      <c r="E16" s="66"/>
      <c r="F16" s="110" t="str">
        <f t="shared" si="36"/>
        <v/>
      </c>
      <c r="G16" s="111" t="str">
        <f t="shared" si="29"/>
        <v/>
      </c>
      <c r="H16" s="112" t="str">
        <f t="shared" si="30"/>
        <v/>
      </c>
      <c r="I16" s="113" t="str">
        <f t="shared" si="31"/>
        <v/>
      </c>
      <c r="J16" s="114" t="str">
        <f t="shared" si="35"/>
        <v/>
      </c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12">
        <f t="shared" si="1"/>
        <v>0</v>
      </c>
      <c r="AB16" s="1">
        <f t="shared" si="2"/>
        <v>0</v>
      </c>
      <c r="AC16" s="1">
        <f t="shared" si="3"/>
        <v>0</v>
      </c>
      <c r="AD16" s="1">
        <f t="shared" si="4"/>
        <v>0</v>
      </c>
      <c r="AE16" s="1">
        <f t="shared" si="32"/>
        <v>14</v>
      </c>
      <c r="AF16" s="23">
        <f t="shared" si="12"/>
        <v>14.142135623730951</v>
      </c>
      <c r="AG16" s="6">
        <f t="shared" si="13"/>
        <v>1</v>
      </c>
      <c r="AH16" s="6">
        <f t="shared" si="5"/>
        <v>14</v>
      </c>
      <c r="AI16" s="6">
        <f t="shared" si="14"/>
        <v>22</v>
      </c>
      <c r="AJ16" s="6">
        <f t="shared" si="15"/>
        <v>0</v>
      </c>
      <c r="AK16" s="23">
        <f t="shared" si="6"/>
        <v>0</v>
      </c>
      <c r="AL16" s="23">
        <f t="shared" si="7"/>
        <v>0</v>
      </c>
      <c r="AM16" s="23">
        <f t="shared" si="8"/>
        <v>0</v>
      </c>
      <c r="AN16" s="23">
        <f t="shared" si="9"/>
        <v>0</v>
      </c>
      <c r="AO16" s="1">
        <f t="shared" si="16"/>
        <v>0</v>
      </c>
      <c r="AP16" s="1">
        <f t="shared" si="17"/>
        <v>0</v>
      </c>
      <c r="AQ16" s="1">
        <f t="shared" si="18"/>
        <v>0</v>
      </c>
      <c r="AR16" s="23" t="e">
        <f t="shared" si="19"/>
        <v>#DIV/0!</v>
      </c>
      <c r="AS16" s="23" t="e">
        <f t="shared" si="20"/>
        <v>#DIV/0!</v>
      </c>
      <c r="AT16" s="23" t="e">
        <f t="shared" si="21"/>
        <v>#DIV/0!</v>
      </c>
      <c r="AU16" s="23" t="e">
        <f t="shared" si="22"/>
        <v>#DIV/0!</v>
      </c>
      <c r="AV16" s="23" t="e">
        <f t="shared" si="23"/>
        <v>#DIV/0!</v>
      </c>
      <c r="AW16" s="23" t="e">
        <f t="shared" si="24"/>
        <v>#DIV/0!</v>
      </c>
      <c r="AX16" s="23" t="e">
        <f t="shared" si="25"/>
        <v>#DIV/0!</v>
      </c>
      <c r="AY16" s="23">
        <f t="shared" si="26"/>
        <v>0</v>
      </c>
      <c r="AZ16" s="23">
        <f t="shared" si="33"/>
        <v>0</v>
      </c>
      <c r="BA16" s="23">
        <f t="shared" si="10"/>
        <v>360</v>
      </c>
      <c r="BB16" s="23">
        <f t="shared" si="11"/>
        <v>360</v>
      </c>
      <c r="BC16" s="23">
        <f t="shared" si="27"/>
        <v>0</v>
      </c>
      <c r="BD16" s="23">
        <f t="shared" si="28"/>
        <v>0</v>
      </c>
    </row>
    <row r="17" spans="1:56" ht="17.25" customHeight="1" x14ac:dyDescent="0.15">
      <c r="A17" s="2" t="str">
        <f t="shared" si="0"/>
        <v/>
      </c>
      <c r="B17" s="72" t="str">
        <f t="shared" si="34"/>
        <v/>
      </c>
      <c r="C17" s="73"/>
      <c r="D17" s="74"/>
      <c r="E17" s="75"/>
      <c r="F17" s="76" t="str">
        <f t="shared" si="36"/>
        <v/>
      </c>
      <c r="G17" s="77" t="str">
        <f t="shared" si="29"/>
        <v/>
      </c>
      <c r="H17" s="78" t="str">
        <f t="shared" si="30"/>
        <v/>
      </c>
      <c r="I17" s="79" t="str">
        <f t="shared" si="31"/>
        <v/>
      </c>
      <c r="J17" s="81" t="str">
        <f t="shared" si="35"/>
        <v/>
      </c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12">
        <f t="shared" si="1"/>
        <v>0</v>
      </c>
      <c r="AB17" s="1">
        <f t="shared" si="2"/>
        <v>0</v>
      </c>
      <c r="AC17" s="1">
        <f t="shared" si="3"/>
        <v>0</v>
      </c>
      <c r="AD17" s="1">
        <f t="shared" si="4"/>
        <v>0</v>
      </c>
      <c r="AE17" s="1">
        <f t="shared" si="32"/>
        <v>14</v>
      </c>
      <c r="AF17" s="23">
        <f t="shared" si="12"/>
        <v>0</v>
      </c>
      <c r="AG17" s="6">
        <f t="shared" si="13"/>
        <v>0</v>
      </c>
      <c r="AH17" s="6">
        <f t="shared" si="5"/>
        <v>0</v>
      </c>
      <c r="AI17" s="6">
        <f t="shared" si="14"/>
        <v>24</v>
      </c>
      <c r="AJ17" s="6">
        <f t="shared" si="15"/>
        <v>0</v>
      </c>
      <c r="AK17" s="23">
        <f t="shared" si="6"/>
        <v>0</v>
      </c>
      <c r="AL17" s="23">
        <f t="shared" si="7"/>
        <v>0</v>
      </c>
      <c r="AM17" s="23">
        <f t="shared" si="8"/>
        <v>0</v>
      </c>
      <c r="AN17" s="23">
        <f t="shared" si="9"/>
        <v>0</v>
      </c>
      <c r="AO17" s="1">
        <f t="shared" si="16"/>
        <v>0</v>
      </c>
      <c r="AP17" s="1">
        <f t="shared" si="17"/>
        <v>0</v>
      </c>
      <c r="AQ17" s="1">
        <f t="shared" si="18"/>
        <v>0</v>
      </c>
      <c r="AR17" s="23" t="e">
        <f t="shared" si="19"/>
        <v>#DIV/0!</v>
      </c>
      <c r="AS17" s="23" t="e">
        <f t="shared" si="20"/>
        <v>#DIV/0!</v>
      </c>
      <c r="AT17" s="23" t="e">
        <f t="shared" si="21"/>
        <v>#DIV/0!</v>
      </c>
      <c r="AU17" s="23" t="e">
        <f t="shared" si="22"/>
        <v>#DIV/0!</v>
      </c>
      <c r="AV17" s="23" t="e">
        <f t="shared" si="23"/>
        <v>#DIV/0!</v>
      </c>
      <c r="AW17" s="23" t="e">
        <f t="shared" si="24"/>
        <v>#DIV/0!</v>
      </c>
      <c r="AX17" s="23" t="e">
        <f t="shared" si="25"/>
        <v>#DIV/0!</v>
      </c>
      <c r="AY17" s="23">
        <f t="shared" si="26"/>
        <v>0</v>
      </c>
      <c r="AZ17" s="23">
        <f t="shared" si="33"/>
        <v>0</v>
      </c>
      <c r="BA17" s="23">
        <f t="shared" si="10"/>
        <v>360</v>
      </c>
      <c r="BB17" s="23">
        <f t="shared" si="11"/>
        <v>360</v>
      </c>
      <c r="BC17" s="23">
        <f t="shared" si="27"/>
        <v>0</v>
      </c>
      <c r="BD17" s="23">
        <f t="shared" si="28"/>
        <v>0</v>
      </c>
    </row>
    <row r="18" spans="1:56" ht="17.25" customHeight="1" x14ac:dyDescent="0.15">
      <c r="A18" s="2" t="str">
        <f t="shared" si="0"/>
        <v/>
      </c>
      <c r="B18" s="72" t="str">
        <f t="shared" si="34"/>
        <v/>
      </c>
      <c r="C18" s="73"/>
      <c r="D18" s="74"/>
      <c r="E18" s="75"/>
      <c r="F18" s="76" t="str">
        <f t="shared" si="36"/>
        <v/>
      </c>
      <c r="G18" s="77" t="str">
        <f t="shared" si="29"/>
        <v/>
      </c>
      <c r="H18" s="78" t="str">
        <f t="shared" si="30"/>
        <v/>
      </c>
      <c r="I18" s="79" t="str">
        <f t="shared" si="31"/>
        <v/>
      </c>
      <c r="J18" s="81" t="str">
        <f t="shared" si="35"/>
        <v/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12">
        <f t="shared" si="1"/>
        <v>0</v>
      </c>
      <c r="AB18" s="1">
        <f t="shared" si="2"/>
        <v>0</v>
      </c>
      <c r="AC18" s="1">
        <f t="shared" si="3"/>
        <v>0</v>
      </c>
      <c r="AD18" s="1">
        <f t="shared" si="4"/>
        <v>0</v>
      </c>
      <c r="AE18" s="1">
        <f t="shared" si="32"/>
        <v>14</v>
      </c>
      <c r="AF18" s="23">
        <f t="shared" si="12"/>
        <v>0</v>
      </c>
      <c r="AG18" s="6">
        <f t="shared" si="13"/>
        <v>0</v>
      </c>
      <c r="AH18" s="6">
        <f t="shared" si="5"/>
        <v>0</v>
      </c>
      <c r="AI18" s="6">
        <f t="shared" si="14"/>
        <v>26</v>
      </c>
      <c r="AJ18" s="6">
        <f t="shared" si="15"/>
        <v>0</v>
      </c>
      <c r="AK18" s="23">
        <f t="shared" si="6"/>
        <v>0</v>
      </c>
      <c r="AL18" s="23">
        <f t="shared" si="7"/>
        <v>0</v>
      </c>
      <c r="AM18" s="23">
        <f t="shared" si="8"/>
        <v>0</v>
      </c>
      <c r="AN18" s="23">
        <f t="shared" si="9"/>
        <v>0</v>
      </c>
      <c r="AO18" s="1">
        <f t="shared" si="16"/>
        <v>0</v>
      </c>
      <c r="AP18" s="1">
        <f t="shared" si="17"/>
        <v>0</v>
      </c>
      <c r="AQ18" s="1">
        <f t="shared" si="18"/>
        <v>0</v>
      </c>
      <c r="AR18" s="23" t="e">
        <f t="shared" si="19"/>
        <v>#DIV/0!</v>
      </c>
      <c r="AS18" s="23" t="e">
        <f t="shared" si="20"/>
        <v>#DIV/0!</v>
      </c>
      <c r="AT18" s="23" t="e">
        <f t="shared" si="21"/>
        <v>#DIV/0!</v>
      </c>
      <c r="AU18" s="23" t="e">
        <f t="shared" si="22"/>
        <v>#DIV/0!</v>
      </c>
      <c r="AV18" s="23" t="e">
        <f t="shared" si="23"/>
        <v>#DIV/0!</v>
      </c>
      <c r="AW18" s="23" t="e">
        <f t="shared" si="24"/>
        <v>#DIV/0!</v>
      </c>
      <c r="AX18" s="23" t="e">
        <f t="shared" si="25"/>
        <v>#DIV/0!</v>
      </c>
      <c r="AY18" s="23">
        <f t="shared" si="26"/>
        <v>0</v>
      </c>
      <c r="AZ18" s="23">
        <f t="shared" si="33"/>
        <v>0</v>
      </c>
      <c r="BA18" s="23">
        <f t="shared" si="10"/>
        <v>360</v>
      </c>
      <c r="BB18" s="23">
        <f t="shared" si="11"/>
        <v>360</v>
      </c>
      <c r="BC18" s="23">
        <f t="shared" si="27"/>
        <v>0</v>
      </c>
      <c r="BD18" s="23">
        <f t="shared" si="28"/>
        <v>0</v>
      </c>
    </row>
    <row r="19" spans="1:56" ht="17.25" customHeight="1" x14ac:dyDescent="0.15">
      <c r="A19" s="2" t="str">
        <f t="shared" si="0"/>
        <v/>
      </c>
      <c r="B19" s="72" t="str">
        <f t="shared" si="34"/>
        <v/>
      </c>
      <c r="C19" s="73"/>
      <c r="D19" s="74"/>
      <c r="E19" s="75"/>
      <c r="F19" s="76" t="str">
        <f t="shared" si="36"/>
        <v/>
      </c>
      <c r="G19" s="77" t="str">
        <f t="shared" si="29"/>
        <v/>
      </c>
      <c r="H19" s="78" t="str">
        <f t="shared" si="30"/>
        <v/>
      </c>
      <c r="I19" s="79" t="str">
        <f t="shared" si="31"/>
        <v/>
      </c>
      <c r="J19" s="81" t="str">
        <f t="shared" si="35"/>
        <v/>
      </c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12">
        <f t="shared" si="1"/>
        <v>0</v>
      </c>
      <c r="AB19" s="1">
        <f t="shared" si="2"/>
        <v>0</v>
      </c>
      <c r="AC19" s="1">
        <f t="shared" si="3"/>
        <v>0</v>
      </c>
      <c r="AD19" s="1">
        <f t="shared" si="4"/>
        <v>0</v>
      </c>
      <c r="AE19" s="1">
        <f t="shared" si="32"/>
        <v>14</v>
      </c>
      <c r="AF19" s="23">
        <f t="shared" si="12"/>
        <v>0</v>
      </c>
      <c r="AG19" s="6">
        <f t="shared" si="13"/>
        <v>0</v>
      </c>
      <c r="AH19" s="6">
        <f t="shared" si="5"/>
        <v>0</v>
      </c>
      <c r="AI19" s="6">
        <f t="shared" si="14"/>
        <v>28</v>
      </c>
      <c r="AJ19" s="6">
        <f t="shared" si="15"/>
        <v>0</v>
      </c>
      <c r="AK19" s="23">
        <f t="shared" si="6"/>
        <v>0</v>
      </c>
      <c r="AL19" s="23">
        <f t="shared" si="7"/>
        <v>0</v>
      </c>
      <c r="AM19" s="23">
        <f t="shared" si="8"/>
        <v>0</v>
      </c>
      <c r="AN19" s="23">
        <f t="shared" si="9"/>
        <v>0</v>
      </c>
      <c r="AO19" s="1">
        <f t="shared" si="16"/>
        <v>0</v>
      </c>
      <c r="AP19" s="1">
        <f t="shared" si="17"/>
        <v>0</v>
      </c>
      <c r="AQ19" s="1">
        <f t="shared" si="18"/>
        <v>0</v>
      </c>
      <c r="AR19" s="23" t="e">
        <f t="shared" si="19"/>
        <v>#DIV/0!</v>
      </c>
      <c r="AS19" s="23" t="e">
        <f t="shared" si="20"/>
        <v>#DIV/0!</v>
      </c>
      <c r="AT19" s="23" t="e">
        <f t="shared" si="21"/>
        <v>#DIV/0!</v>
      </c>
      <c r="AU19" s="23" t="e">
        <f t="shared" si="22"/>
        <v>#DIV/0!</v>
      </c>
      <c r="AV19" s="23" t="e">
        <f t="shared" si="23"/>
        <v>#DIV/0!</v>
      </c>
      <c r="AW19" s="23" t="e">
        <f t="shared" si="24"/>
        <v>#DIV/0!</v>
      </c>
      <c r="AX19" s="23" t="e">
        <f t="shared" si="25"/>
        <v>#DIV/0!</v>
      </c>
      <c r="AY19" s="23">
        <f t="shared" si="26"/>
        <v>0</v>
      </c>
      <c r="AZ19" s="23">
        <f t="shared" si="33"/>
        <v>0</v>
      </c>
      <c r="BA19" s="23">
        <f t="shared" si="10"/>
        <v>360</v>
      </c>
      <c r="BB19" s="23">
        <f t="shared" si="11"/>
        <v>360</v>
      </c>
      <c r="BC19" s="23">
        <f t="shared" si="27"/>
        <v>0</v>
      </c>
      <c r="BD19" s="23">
        <f t="shared" si="28"/>
        <v>0</v>
      </c>
    </row>
    <row r="20" spans="1:56" ht="17.25" customHeight="1" x14ac:dyDescent="0.15">
      <c r="A20" s="2" t="str">
        <f t="shared" si="0"/>
        <v/>
      </c>
      <c r="B20" s="82" t="str">
        <f t="shared" si="34"/>
        <v/>
      </c>
      <c r="C20" s="83"/>
      <c r="D20" s="84"/>
      <c r="E20" s="85"/>
      <c r="F20" s="86" t="str">
        <f t="shared" si="36"/>
        <v/>
      </c>
      <c r="G20" s="87" t="str">
        <f t="shared" si="29"/>
        <v/>
      </c>
      <c r="H20" s="88" t="str">
        <f t="shared" si="30"/>
        <v/>
      </c>
      <c r="I20" s="89" t="str">
        <f t="shared" si="31"/>
        <v/>
      </c>
      <c r="J20" s="90" t="str">
        <f t="shared" si="35"/>
        <v/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12">
        <f t="shared" si="1"/>
        <v>0</v>
      </c>
      <c r="AB20" s="1">
        <f t="shared" si="2"/>
        <v>0</v>
      </c>
      <c r="AC20" s="1">
        <f t="shared" si="3"/>
        <v>0</v>
      </c>
      <c r="AD20" s="1">
        <f t="shared" si="4"/>
        <v>0</v>
      </c>
      <c r="AE20" s="1">
        <f t="shared" si="32"/>
        <v>14</v>
      </c>
      <c r="AF20" s="23">
        <f t="shared" si="12"/>
        <v>0</v>
      </c>
      <c r="AG20" s="6">
        <f t="shared" si="13"/>
        <v>0</v>
      </c>
      <c r="AH20" s="6">
        <f t="shared" si="5"/>
        <v>0</v>
      </c>
      <c r="AI20" s="6">
        <f t="shared" si="14"/>
        <v>30</v>
      </c>
      <c r="AJ20" s="6">
        <f t="shared" si="15"/>
        <v>0</v>
      </c>
      <c r="AK20" s="23">
        <f t="shared" si="6"/>
        <v>0</v>
      </c>
      <c r="AL20" s="23">
        <f t="shared" si="7"/>
        <v>0</v>
      </c>
      <c r="AM20" s="23">
        <f t="shared" si="8"/>
        <v>0</v>
      </c>
      <c r="AN20" s="23">
        <f t="shared" si="9"/>
        <v>0</v>
      </c>
      <c r="AO20" s="1">
        <f t="shared" si="16"/>
        <v>0</v>
      </c>
      <c r="AP20" s="1">
        <f t="shared" si="17"/>
        <v>0</v>
      </c>
      <c r="AQ20" s="1">
        <f t="shared" si="18"/>
        <v>0</v>
      </c>
      <c r="AR20" s="23" t="e">
        <f t="shared" si="19"/>
        <v>#DIV/0!</v>
      </c>
      <c r="AS20" s="23" t="e">
        <f t="shared" si="20"/>
        <v>#DIV/0!</v>
      </c>
      <c r="AT20" s="23" t="e">
        <f t="shared" si="21"/>
        <v>#DIV/0!</v>
      </c>
      <c r="AU20" s="23" t="e">
        <f t="shared" si="22"/>
        <v>#DIV/0!</v>
      </c>
      <c r="AV20" s="23" t="e">
        <f t="shared" si="23"/>
        <v>#DIV/0!</v>
      </c>
      <c r="AW20" s="23" t="e">
        <f t="shared" si="24"/>
        <v>#DIV/0!</v>
      </c>
      <c r="AX20" s="23" t="e">
        <f t="shared" si="25"/>
        <v>#DIV/0!</v>
      </c>
      <c r="AY20" s="23">
        <f t="shared" si="26"/>
        <v>0</v>
      </c>
      <c r="AZ20" s="23">
        <f t="shared" si="33"/>
        <v>0</v>
      </c>
      <c r="BA20" s="23">
        <f t="shared" si="10"/>
        <v>360</v>
      </c>
      <c r="BB20" s="23">
        <f t="shared" si="11"/>
        <v>360</v>
      </c>
      <c r="BC20" s="23">
        <f t="shared" si="27"/>
        <v>0</v>
      </c>
      <c r="BD20" s="23">
        <f t="shared" si="28"/>
        <v>0</v>
      </c>
    </row>
    <row r="21" spans="1:56" ht="17.25" customHeight="1" x14ac:dyDescent="0.15">
      <c r="A21" s="2" t="str">
        <f t="shared" si="0"/>
        <v/>
      </c>
      <c r="B21" s="91" t="str">
        <f t="shared" si="34"/>
        <v/>
      </c>
      <c r="C21" s="92"/>
      <c r="D21" s="93"/>
      <c r="E21" s="94"/>
      <c r="F21" s="95" t="str">
        <f t="shared" si="36"/>
        <v/>
      </c>
      <c r="G21" s="96" t="str">
        <f t="shared" si="29"/>
        <v/>
      </c>
      <c r="H21" s="97" t="str">
        <f t="shared" si="30"/>
        <v/>
      </c>
      <c r="I21" s="98" t="str">
        <f t="shared" si="31"/>
        <v/>
      </c>
      <c r="J21" s="99" t="str">
        <f t="shared" si="35"/>
        <v/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12">
        <f t="shared" si="1"/>
        <v>0</v>
      </c>
      <c r="AB21" s="1">
        <f t="shared" si="2"/>
        <v>0</v>
      </c>
      <c r="AC21" s="1">
        <f t="shared" si="3"/>
        <v>0</v>
      </c>
      <c r="AD21" s="1">
        <f t="shared" si="4"/>
        <v>0</v>
      </c>
      <c r="AE21" s="1">
        <f t="shared" si="32"/>
        <v>14</v>
      </c>
      <c r="AF21" s="23">
        <f t="shared" si="12"/>
        <v>0</v>
      </c>
      <c r="AG21" s="6">
        <f t="shared" si="13"/>
        <v>0</v>
      </c>
      <c r="AH21" s="6">
        <f t="shared" si="5"/>
        <v>0</v>
      </c>
      <c r="AI21" s="6">
        <f t="shared" si="14"/>
        <v>32</v>
      </c>
      <c r="AJ21" s="6">
        <f t="shared" si="15"/>
        <v>0</v>
      </c>
      <c r="AK21" s="23">
        <f t="shared" si="6"/>
        <v>0</v>
      </c>
      <c r="AL21" s="23">
        <f t="shared" si="7"/>
        <v>0</v>
      </c>
      <c r="AM21" s="23">
        <f t="shared" si="8"/>
        <v>0</v>
      </c>
      <c r="AN21" s="23">
        <f t="shared" si="9"/>
        <v>0</v>
      </c>
      <c r="AO21" s="1">
        <f t="shared" si="16"/>
        <v>0</v>
      </c>
      <c r="AP21" s="1">
        <f t="shared" si="17"/>
        <v>0</v>
      </c>
      <c r="AQ21" s="1">
        <f t="shared" si="18"/>
        <v>0</v>
      </c>
      <c r="AR21" s="23" t="e">
        <f t="shared" si="19"/>
        <v>#DIV/0!</v>
      </c>
      <c r="AS21" s="23" t="e">
        <f t="shared" si="20"/>
        <v>#DIV/0!</v>
      </c>
      <c r="AT21" s="23" t="e">
        <f t="shared" si="21"/>
        <v>#DIV/0!</v>
      </c>
      <c r="AU21" s="23" t="e">
        <f t="shared" si="22"/>
        <v>#DIV/0!</v>
      </c>
      <c r="AV21" s="23" t="e">
        <f t="shared" si="23"/>
        <v>#DIV/0!</v>
      </c>
      <c r="AW21" s="23" t="e">
        <f t="shared" si="24"/>
        <v>#DIV/0!</v>
      </c>
      <c r="AX21" s="23" t="e">
        <f t="shared" si="25"/>
        <v>#DIV/0!</v>
      </c>
      <c r="AY21" s="23">
        <f t="shared" si="26"/>
        <v>0</v>
      </c>
      <c r="AZ21" s="23">
        <f t="shared" si="33"/>
        <v>0</v>
      </c>
      <c r="BA21" s="23">
        <f t="shared" si="10"/>
        <v>360</v>
      </c>
      <c r="BB21" s="23">
        <f t="shared" si="11"/>
        <v>360</v>
      </c>
      <c r="BC21" s="23">
        <f t="shared" si="27"/>
        <v>0</v>
      </c>
      <c r="BD21" s="23">
        <f t="shared" si="28"/>
        <v>0</v>
      </c>
    </row>
    <row r="22" spans="1:56" ht="17.25" customHeight="1" x14ac:dyDescent="0.15">
      <c r="A22" s="2" t="str">
        <f t="shared" si="0"/>
        <v/>
      </c>
      <c r="B22" s="72" t="str">
        <f t="shared" si="34"/>
        <v/>
      </c>
      <c r="C22" s="73"/>
      <c r="D22" s="74"/>
      <c r="E22" s="75"/>
      <c r="F22" s="76" t="str">
        <f t="shared" si="36"/>
        <v/>
      </c>
      <c r="G22" s="77" t="str">
        <f t="shared" si="29"/>
        <v/>
      </c>
      <c r="H22" s="78" t="str">
        <f t="shared" si="30"/>
        <v/>
      </c>
      <c r="I22" s="79" t="str">
        <f t="shared" si="31"/>
        <v/>
      </c>
      <c r="J22" s="81" t="str">
        <f t="shared" si="35"/>
        <v/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2">
        <f t="shared" si="1"/>
        <v>0</v>
      </c>
      <c r="AB22" s="1">
        <f t="shared" si="2"/>
        <v>0</v>
      </c>
      <c r="AC22" s="1">
        <f t="shared" si="3"/>
        <v>0</v>
      </c>
      <c r="AD22" s="1">
        <f t="shared" si="4"/>
        <v>0</v>
      </c>
      <c r="AE22" s="1">
        <f t="shared" si="32"/>
        <v>14</v>
      </c>
      <c r="AF22" s="23">
        <f t="shared" si="12"/>
        <v>0</v>
      </c>
      <c r="AG22" s="6">
        <f t="shared" si="13"/>
        <v>0</v>
      </c>
      <c r="AH22" s="6">
        <f t="shared" si="5"/>
        <v>0</v>
      </c>
      <c r="AI22" s="6">
        <f t="shared" si="14"/>
        <v>34</v>
      </c>
      <c r="AJ22" s="6">
        <f t="shared" si="15"/>
        <v>0</v>
      </c>
      <c r="AK22" s="23">
        <f t="shared" si="6"/>
        <v>0</v>
      </c>
      <c r="AL22" s="23">
        <f t="shared" si="7"/>
        <v>0</v>
      </c>
      <c r="AM22" s="23">
        <f t="shared" si="8"/>
        <v>0</v>
      </c>
      <c r="AN22" s="23">
        <f t="shared" si="9"/>
        <v>0</v>
      </c>
      <c r="AO22" s="1">
        <f t="shared" si="16"/>
        <v>0</v>
      </c>
      <c r="AP22" s="1">
        <f t="shared" si="17"/>
        <v>0</v>
      </c>
      <c r="AQ22" s="1">
        <f t="shared" si="18"/>
        <v>0</v>
      </c>
      <c r="AR22" s="23" t="e">
        <f t="shared" si="19"/>
        <v>#DIV/0!</v>
      </c>
      <c r="AS22" s="23" t="e">
        <f t="shared" si="20"/>
        <v>#DIV/0!</v>
      </c>
      <c r="AT22" s="23" t="e">
        <f t="shared" si="21"/>
        <v>#DIV/0!</v>
      </c>
      <c r="AU22" s="23" t="e">
        <f t="shared" si="22"/>
        <v>#DIV/0!</v>
      </c>
      <c r="AV22" s="23" t="e">
        <f t="shared" si="23"/>
        <v>#DIV/0!</v>
      </c>
      <c r="AW22" s="23" t="e">
        <f t="shared" si="24"/>
        <v>#DIV/0!</v>
      </c>
      <c r="AX22" s="23" t="e">
        <f t="shared" si="25"/>
        <v>#DIV/0!</v>
      </c>
      <c r="AY22" s="23">
        <f t="shared" si="26"/>
        <v>0</v>
      </c>
      <c r="AZ22" s="23">
        <f t="shared" si="33"/>
        <v>0</v>
      </c>
      <c r="BA22" s="23">
        <f t="shared" si="10"/>
        <v>360</v>
      </c>
      <c r="BB22" s="23">
        <f t="shared" si="11"/>
        <v>360</v>
      </c>
      <c r="BC22" s="23">
        <f t="shared" si="27"/>
        <v>0</v>
      </c>
      <c r="BD22" s="23">
        <f t="shared" si="28"/>
        <v>0</v>
      </c>
    </row>
    <row r="23" spans="1:56" ht="17.25" customHeight="1" x14ac:dyDescent="0.15">
      <c r="A23" s="2" t="str">
        <f t="shared" si="0"/>
        <v/>
      </c>
      <c r="B23" s="72" t="str">
        <f t="shared" si="34"/>
        <v/>
      </c>
      <c r="C23" s="73"/>
      <c r="D23" s="74"/>
      <c r="E23" s="75"/>
      <c r="F23" s="76" t="str">
        <f t="shared" si="36"/>
        <v/>
      </c>
      <c r="G23" s="77" t="str">
        <f t="shared" si="29"/>
        <v/>
      </c>
      <c r="H23" s="78" t="str">
        <f t="shared" si="30"/>
        <v/>
      </c>
      <c r="I23" s="79" t="str">
        <f t="shared" si="31"/>
        <v/>
      </c>
      <c r="J23" s="81" t="str">
        <f t="shared" si="35"/>
        <v/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12">
        <f t="shared" si="1"/>
        <v>0</v>
      </c>
      <c r="AB23" s="1">
        <f t="shared" si="2"/>
        <v>0</v>
      </c>
      <c r="AC23" s="1">
        <f t="shared" si="3"/>
        <v>0</v>
      </c>
      <c r="AD23" s="1">
        <f t="shared" si="4"/>
        <v>0</v>
      </c>
      <c r="AE23" s="1">
        <f t="shared" si="32"/>
        <v>14</v>
      </c>
      <c r="AF23" s="23">
        <f t="shared" si="12"/>
        <v>0</v>
      </c>
      <c r="AG23" s="6">
        <f t="shared" si="13"/>
        <v>0</v>
      </c>
      <c r="AH23" s="6">
        <f t="shared" si="5"/>
        <v>0</v>
      </c>
      <c r="AI23" s="6">
        <f t="shared" si="14"/>
        <v>36</v>
      </c>
      <c r="AJ23" s="6">
        <f t="shared" si="15"/>
        <v>0</v>
      </c>
      <c r="AK23" s="23">
        <f t="shared" si="6"/>
        <v>0</v>
      </c>
      <c r="AL23" s="23">
        <f t="shared" si="7"/>
        <v>0</v>
      </c>
      <c r="AM23" s="23">
        <f t="shared" si="8"/>
        <v>0</v>
      </c>
      <c r="AN23" s="23">
        <f t="shared" si="9"/>
        <v>0</v>
      </c>
      <c r="AO23" s="1">
        <f t="shared" si="16"/>
        <v>0</v>
      </c>
      <c r="AP23" s="1">
        <f t="shared" si="17"/>
        <v>0</v>
      </c>
      <c r="AQ23" s="1">
        <f t="shared" si="18"/>
        <v>0</v>
      </c>
      <c r="AR23" s="23" t="e">
        <f t="shared" si="19"/>
        <v>#DIV/0!</v>
      </c>
      <c r="AS23" s="23" t="e">
        <f t="shared" si="20"/>
        <v>#DIV/0!</v>
      </c>
      <c r="AT23" s="23" t="e">
        <f t="shared" si="21"/>
        <v>#DIV/0!</v>
      </c>
      <c r="AU23" s="23" t="e">
        <f t="shared" si="22"/>
        <v>#DIV/0!</v>
      </c>
      <c r="AV23" s="23" t="e">
        <f t="shared" si="23"/>
        <v>#DIV/0!</v>
      </c>
      <c r="AW23" s="23" t="e">
        <f t="shared" si="24"/>
        <v>#DIV/0!</v>
      </c>
      <c r="AX23" s="23" t="e">
        <f t="shared" si="25"/>
        <v>#DIV/0!</v>
      </c>
      <c r="AY23" s="23">
        <f t="shared" si="26"/>
        <v>0</v>
      </c>
      <c r="AZ23" s="23">
        <f t="shared" si="33"/>
        <v>0</v>
      </c>
      <c r="BA23" s="23">
        <f t="shared" si="10"/>
        <v>360</v>
      </c>
      <c r="BB23" s="23">
        <f t="shared" si="11"/>
        <v>360</v>
      </c>
      <c r="BC23" s="23">
        <f t="shared" si="27"/>
        <v>0</v>
      </c>
      <c r="BD23" s="23">
        <f t="shared" si="28"/>
        <v>0</v>
      </c>
    </row>
    <row r="24" spans="1:56" ht="17.25" customHeight="1" x14ac:dyDescent="0.15">
      <c r="A24" s="2" t="str">
        <f t="shared" si="0"/>
        <v/>
      </c>
      <c r="B24" s="72" t="str">
        <f t="shared" si="34"/>
        <v/>
      </c>
      <c r="C24" s="73"/>
      <c r="D24" s="74"/>
      <c r="E24" s="75"/>
      <c r="F24" s="76" t="str">
        <f t="shared" si="36"/>
        <v/>
      </c>
      <c r="G24" s="77" t="str">
        <f t="shared" si="29"/>
        <v/>
      </c>
      <c r="H24" s="78" t="str">
        <f t="shared" si="30"/>
        <v/>
      </c>
      <c r="I24" s="79" t="str">
        <f t="shared" si="31"/>
        <v/>
      </c>
      <c r="J24" s="81" t="str">
        <f t="shared" si="35"/>
        <v/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12">
        <f t="shared" si="1"/>
        <v>0</v>
      </c>
      <c r="AB24" s="1">
        <f t="shared" si="2"/>
        <v>0</v>
      </c>
      <c r="AC24" s="1">
        <f t="shared" si="3"/>
        <v>0</v>
      </c>
      <c r="AD24" s="1">
        <f t="shared" si="4"/>
        <v>0</v>
      </c>
      <c r="AE24" s="1">
        <f t="shared" si="32"/>
        <v>14</v>
      </c>
      <c r="AF24" s="23">
        <f t="shared" si="12"/>
        <v>0</v>
      </c>
      <c r="AG24" s="6">
        <f t="shared" si="13"/>
        <v>0</v>
      </c>
      <c r="AH24" s="6">
        <f t="shared" si="5"/>
        <v>0</v>
      </c>
      <c r="AI24" s="6">
        <f t="shared" si="14"/>
        <v>38</v>
      </c>
      <c r="AJ24" s="6">
        <f t="shared" si="15"/>
        <v>0</v>
      </c>
      <c r="AK24" s="23">
        <f t="shared" si="6"/>
        <v>0</v>
      </c>
      <c r="AL24" s="23">
        <f t="shared" si="7"/>
        <v>0</v>
      </c>
      <c r="AM24" s="23">
        <f t="shared" si="8"/>
        <v>0</v>
      </c>
      <c r="AN24" s="23">
        <f t="shared" si="9"/>
        <v>0</v>
      </c>
      <c r="AO24" s="1">
        <f t="shared" si="16"/>
        <v>0</v>
      </c>
      <c r="AP24" s="1">
        <f t="shared" si="17"/>
        <v>0</v>
      </c>
      <c r="AQ24" s="1">
        <f t="shared" si="18"/>
        <v>0</v>
      </c>
      <c r="AR24" s="23" t="e">
        <f t="shared" si="19"/>
        <v>#DIV/0!</v>
      </c>
      <c r="AS24" s="23" t="e">
        <f t="shared" si="20"/>
        <v>#DIV/0!</v>
      </c>
      <c r="AT24" s="23" t="e">
        <f t="shared" si="21"/>
        <v>#DIV/0!</v>
      </c>
      <c r="AU24" s="23" t="e">
        <f t="shared" si="22"/>
        <v>#DIV/0!</v>
      </c>
      <c r="AV24" s="23" t="e">
        <f t="shared" si="23"/>
        <v>#DIV/0!</v>
      </c>
      <c r="AW24" s="23" t="e">
        <f t="shared" si="24"/>
        <v>#DIV/0!</v>
      </c>
      <c r="AX24" s="23" t="e">
        <f t="shared" si="25"/>
        <v>#DIV/0!</v>
      </c>
      <c r="AY24" s="23">
        <f t="shared" si="26"/>
        <v>0</v>
      </c>
      <c r="AZ24" s="23">
        <f t="shared" si="33"/>
        <v>0</v>
      </c>
      <c r="BA24" s="23">
        <f t="shared" si="10"/>
        <v>360</v>
      </c>
      <c r="BB24" s="23">
        <f t="shared" si="11"/>
        <v>360</v>
      </c>
      <c r="BC24" s="23">
        <f t="shared" si="27"/>
        <v>0</v>
      </c>
      <c r="BD24" s="23">
        <f t="shared" si="28"/>
        <v>0</v>
      </c>
    </row>
    <row r="25" spans="1:56" ht="17.25" customHeight="1" x14ac:dyDescent="0.15">
      <c r="A25" s="2" t="str">
        <f t="shared" si="0"/>
        <v/>
      </c>
      <c r="B25" s="100" t="str">
        <f t="shared" si="34"/>
        <v/>
      </c>
      <c r="C25" s="101"/>
      <c r="D25" s="102"/>
      <c r="E25" s="103"/>
      <c r="F25" s="104" t="str">
        <f t="shared" si="36"/>
        <v/>
      </c>
      <c r="G25" s="105" t="str">
        <f t="shared" si="29"/>
        <v/>
      </c>
      <c r="H25" s="106" t="str">
        <f t="shared" si="30"/>
        <v/>
      </c>
      <c r="I25" s="107" t="str">
        <f t="shared" si="31"/>
        <v/>
      </c>
      <c r="J25" s="108" t="str">
        <f t="shared" si="35"/>
        <v/>
      </c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12">
        <f t="shared" si="1"/>
        <v>0</v>
      </c>
      <c r="AB25" s="1">
        <f t="shared" si="2"/>
        <v>0</v>
      </c>
      <c r="AC25" s="1">
        <f t="shared" si="3"/>
        <v>0</v>
      </c>
      <c r="AD25" s="1">
        <f t="shared" si="4"/>
        <v>0</v>
      </c>
      <c r="AE25" s="1">
        <f t="shared" si="32"/>
        <v>14</v>
      </c>
      <c r="AF25" s="23">
        <f t="shared" si="12"/>
        <v>0</v>
      </c>
      <c r="AG25" s="6">
        <f t="shared" si="13"/>
        <v>0</v>
      </c>
      <c r="AH25" s="6">
        <f t="shared" si="5"/>
        <v>0</v>
      </c>
      <c r="AI25" s="6">
        <f t="shared" si="14"/>
        <v>40</v>
      </c>
      <c r="AJ25" s="6">
        <f t="shared" si="15"/>
        <v>0</v>
      </c>
      <c r="AK25" s="23">
        <f t="shared" si="6"/>
        <v>0</v>
      </c>
      <c r="AL25" s="23">
        <f t="shared" si="7"/>
        <v>0</v>
      </c>
      <c r="AM25" s="23">
        <f t="shared" si="8"/>
        <v>0</v>
      </c>
      <c r="AN25" s="23">
        <f t="shared" si="9"/>
        <v>0</v>
      </c>
      <c r="AO25" s="1">
        <f t="shared" si="16"/>
        <v>0</v>
      </c>
      <c r="AP25" s="1">
        <f t="shared" si="17"/>
        <v>0</v>
      </c>
      <c r="AQ25" s="1">
        <f t="shared" si="18"/>
        <v>0</v>
      </c>
      <c r="AR25" s="23" t="e">
        <f t="shared" si="19"/>
        <v>#DIV/0!</v>
      </c>
      <c r="AS25" s="23" t="e">
        <f t="shared" si="20"/>
        <v>#DIV/0!</v>
      </c>
      <c r="AT25" s="23" t="e">
        <f t="shared" si="21"/>
        <v>#DIV/0!</v>
      </c>
      <c r="AU25" s="23" t="e">
        <f t="shared" si="22"/>
        <v>#DIV/0!</v>
      </c>
      <c r="AV25" s="23" t="e">
        <f t="shared" si="23"/>
        <v>#DIV/0!</v>
      </c>
      <c r="AW25" s="23" t="e">
        <f t="shared" si="24"/>
        <v>#DIV/0!</v>
      </c>
      <c r="AX25" s="23" t="e">
        <f t="shared" si="25"/>
        <v>#DIV/0!</v>
      </c>
      <c r="AY25" s="23">
        <f t="shared" si="26"/>
        <v>0</v>
      </c>
      <c r="AZ25" s="23">
        <f t="shared" si="33"/>
        <v>0</v>
      </c>
      <c r="BA25" s="23">
        <f t="shared" si="10"/>
        <v>360</v>
      </c>
      <c r="BB25" s="23">
        <f t="shared" si="11"/>
        <v>360</v>
      </c>
      <c r="BC25" s="23">
        <f t="shared" si="27"/>
        <v>0</v>
      </c>
      <c r="BD25" s="23">
        <f t="shared" si="28"/>
        <v>0</v>
      </c>
    </row>
    <row r="26" spans="1:56" ht="17.25" customHeight="1" x14ac:dyDescent="0.15">
      <c r="A26" s="2" t="str">
        <f t="shared" si="0"/>
        <v/>
      </c>
      <c r="B26" s="63" t="str">
        <f t="shared" si="34"/>
        <v/>
      </c>
      <c r="C26" s="64"/>
      <c r="D26" s="109"/>
      <c r="E26" s="66"/>
      <c r="F26" s="110" t="str">
        <f t="shared" si="36"/>
        <v/>
      </c>
      <c r="G26" s="111" t="str">
        <f t="shared" si="29"/>
        <v/>
      </c>
      <c r="H26" s="112" t="str">
        <f t="shared" si="30"/>
        <v/>
      </c>
      <c r="I26" s="113" t="str">
        <f t="shared" si="31"/>
        <v/>
      </c>
      <c r="J26" s="114" t="str">
        <f t="shared" si="35"/>
        <v/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12">
        <f t="shared" si="1"/>
        <v>0</v>
      </c>
      <c r="AB26" s="1">
        <f t="shared" si="2"/>
        <v>0</v>
      </c>
      <c r="AC26" s="1">
        <f t="shared" si="3"/>
        <v>0</v>
      </c>
      <c r="AD26" s="1">
        <f t="shared" si="4"/>
        <v>0</v>
      </c>
      <c r="AE26" s="1">
        <f t="shared" si="32"/>
        <v>14</v>
      </c>
      <c r="AF26" s="23">
        <f t="shared" si="12"/>
        <v>0</v>
      </c>
      <c r="AG26" s="6">
        <f t="shared" si="13"/>
        <v>0</v>
      </c>
      <c r="AH26" s="6">
        <f t="shared" si="5"/>
        <v>0</v>
      </c>
      <c r="AI26" s="6">
        <f t="shared" si="14"/>
        <v>42</v>
      </c>
      <c r="AJ26" s="6">
        <f t="shared" si="15"/>
        <v>0</v>
      </c>
      <c r="AK26" s="23">
        <f t="shared" si="6"/>
        <v>0</v>
      </c>
      <c r="AL26" s="23">
        <f t="shared" si="7"/>
        <v>0</v>
      </c>
      <c r="AM26" s="23">
        <f t="shared" si="8"/>
        <v>0</v>
      </c>
      <c r="AN26" s="23">
        <f t="shared" si="9"/>
        <v>0</v>
      </c>
      <c r="AO26" s="1">
        <f t="shared" si="16"/>
        <v>0</v>
      </c>
      <c r="AP26" s="1">
        <f t="shared" si="17"/>
        <v>0</v>
      </c>
      <c r="AQ26" s="1">
        <f t="shared" si="18"/>
        <v>0</v>
      </c>
      <c r="AR26" s="23" t="e">
        <f t="shared" si="19"/>
        <v>#DIV/0!</v>
      </c>
      <c r="AS26" s="23" t="e">
        <f t="shared" si="20"/>
        <v>#DIV/0!</v>
      </c>
      <c r="AT26" s="23" t="e">
        <f t="shared" si="21"/>
        <v>#DIV/0!</v>
      </c>
      <c r="AU26" s="23" t="e">
        <f t="shared" si="22"/>
        <v>#DIV/0!</v>
      </c>
      <c r="AV26" s="23" t="e">
        <f t="shared" si="23"/>
        <v>#DIV/0!</v>
      </c>
      <c r="AW26" s="23" t="e">
        <f t="shared" si="24"/>
        <v>#DIV/0!</v>
      </c>
      <c r="AX26" s="23" t="e">
        <f t="shared" si="25"/>
        <v>#DIV/0!</v>
      </c>
      <c r="AY26" s="23">
        <f t="shared" si="26"/>
        <v>0</v>
      </c>
      <c r="AZ26" s="23">
        <f t="shared" si="33"/>
        <v>0</v>
      </c>
      <c r="BA26" s="23">
        <f t="shared" si="10"/>
        <v>360</v>
      </c>
      <c r="BB26" s="23">
        <f t="shared" si="11"/>
        <v>360</v>
      </c>
      <c r="BC26" s="23">
        <f t="shared" si="27"/>
        <v>0</v>
      </c>
      <c r="BD26" s="23">
        <f t="shared" si="28"/>
        <v>0</v>
      </c>
    </row>
    <row r="27" spans="1:56" ht="17.25" customHeight="1" x14ac:dyDescent="0.15">
      <c r="A27" s="2" t="str">
        <f t="shared" si="0"/>
        <v/>
      </c>
      <c r="B27" s="72" t="str">
        <f t="shared" si="34"/>
        <v/>
      </c>
      <c r="C27" s="73"/>
      <c r="D27" s="74"/>
      <c r="E27" s="75"/>
      <c r="F27" s="76" t="str">
        <f t="shared" si="36"/>
        <v/>
      </c>
      <c r="G27" s="77" t="str">
        <f t="shared" si="29"/>
        <v/>
      </c>
      <c r="H27" s="78" t="str">
        <f t="shared" si="30"/>
        <v/>
      </c>
      <c r="I27" s="79" t="str">
        <f t="shared" si="31"/>
        <v/>
      </c>
      <c r="J27" s="81" t="str">
        <f t="shared" si="35"/>
        <v/>
      </c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12">
        <f t="shared" si="1"/>
        <v>0</v>
      </c>
      <c r="AB27" s="1">
        <f t="shared" si="2"/>
        <v>0</v>
      </c>
      <c r="AC27" s="1">
        <f t="shared" si="3"/>
        <v>0</v>
      </c>
      <c r="AD27" s="1">
        <f t="shared" si="4"/>
        <v>0</v>
      </c>
      <c r="AE27" s="1">
        <f t="shared" si="32"/>
        <v>14</v>
      </c>
      <c r="AF27" s="23">
        <f t="shared" si="12"/>
        <v>0</v>
      </c>
      <c r="AG27" s="6">
        <f t="shared" si="13"/>
        <v>0</v>
      </c>
      <c r="AH27" s="6">
        <f t="shared" si="5"/>
        <v>0</v>
      </c>
      <c r="AI27" s="6">
        <f t="shared" si="14"/>
        <v>44</v>
      </c>
      <c r="AJ27" s="6">
        <f t="shared" si="15"/>
        <v>0</v>
      </c>
      <c r="AK27" s="23">
        <f t="shared" si="6"/>
        <v>0</v>
      </c>
      <c r="AL27" s="23">
        <f t="shared" si="7"/>
        <v>0</v>
      </c>
      <c r="AM27" s="23">
        <f t="shared" si="8"/>
        <v>0</v>
      </c>
      <c r="AN27" s="23">
        <f t="shared" si="9"/>
        <v>0</v>
      </c>
      <c r="AO27" s="1">
        <f t="shared" si="16"/>
        <v>0</v>
      </c>
      <c r="AP27" s="1">
        <f t="shared" si="17"/>
        <v>0</v>
      </c>
      <c r="AQ27" s="1">
        <f t="shared" si="18"/>
        <v>0</v>
      </c>
      <c r="AR27" s="23" t="e">
        <f t="shared" si="19"/>
        <v>#DIV/0!</v>
      </c>
      <c r="AS27" s="23" t="e">
        <f t="shared" si="20"/>
        <v>#DIV/0!</v>
      </c>
      <c r="AT27" s="23" t="e">
        <f t="shared" si="21"/>
        <v>#DIV/0!</v>
      </c>
      <c r="AU27" s="23" t="e">
        <f t="shared" si="22"/>
        <v>#DIV/0!</v>
      </c>
      <c r="AV27" s="23" t="e">
        <f t="shared" si="23"/>
        <v>#DIV/0!</v>
      </c>
      <c r="AW27" s="23" t="e">
        <f t="shared" si="24"/>
        <v>#DIV/0!</v>
      </c>
      <c r="AX27" s="23" t="e">
        <f t="shared" si="25"/>
        <v>#DIV/0!</v>
      </c>
      <c r="AY27" s="23">
        <f t="shared" si="26"/>
        <v>0</v>
      </c>
      <c r="AZ27" s="23">
        <f t="shared" si="33"/>
        <v>0</v>
      </c>
      <c r="BA27" s="23">
        <f t="shared" si="10"/>
        <v>360</v>
      </c>
      <c r="BB27" s="23">
        <f t="shared" si="11"/>
        <v>360</v>
      </c>
      <c r="BC27" s="23">
        <f t="shared" si="27"/>
        <v>0</v>
      </c>
      <c r="BD27" s="23">
        <f t="shared" si="28"/>
        <v>0</v>
      </c>
    </row>
    <row r="28" spans="1:56" ht="17.25" customHeight="1" x14ac:dyDescent="0.15">
      <c r="A28" s="2" t="str">
        <f t="shared" si="0"/>
        <v/>
      </c>
      <c r="B28" s="72" t="str">
        <f t="shared" si="34"/>
        <v/>
      </c>
      <c r="C28" s="73"/>
      <c r="D28" s="74"/>
      <c r="E28" s="75"/>
      <c r="F28" s="76" t="str">
        <f t="shared" si="36"/>
        <v/>
      </c>
      <c r="G28" s="77" t="str">
        <f t="shared" si="29"/>
        <v/>
      </c>
      <c r="H28" s="78" t="str">
        <f t="shared" si="30"/>
        <v/>
      </c>
      <c r="I28" s="79" t="str">
        <f t="shared" si="31"/>
        <v/>
      </c>
      <c r="J28" s="81" t="str">
        <f t="shared" si="35"/>
        <v/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12">
        <f t="shared" si="1"/>
        <v>0</v>
      </c>
      <c r="AB28" s="1">
        <f t="shared" si="2"/>
        <v>0</v>
      </c>
      <c r="AC28" s="1">
        <f t="shared" si="3"/>
        <v>0</v>
      </c>
      <c r="AD28" s="1">
        <f t="shared" si="4"/>
        <v>0</v>
      </c>
      <c r="AE28" s="1">
        <f t="shared" si="32"/>
        <v>14</v>
      </c>
      <c r="AF28" s="23">
        <f t="shared" si="12"/>
        <v>0</v>
      </c>
      <c r="AG28" s="6">
        <f t="shared" si="13"/>
        <v>0</v>
      </c>
      <c r="AH28" s="6">
        <f t="shared" si="5"/>
        <v>0</v>
      </c>
      <c r="AI28" s="6">
        <f t="shared" si="14"/>
        <v>46</v>
      </c>
      <c r="AJ28" s="6">
        <f t="shared" si="15"/>
        <v>0</v>
      </c>
      <c r="AK28" s="23">
        <f t="shared" si="6"/>
        <v>0</v>
      </c>
      <c r="AL28" s="23">
        <f t="shared" si="7"/>
        <v>0</v>
      </c>
      <c r="AM28" s="23">
        <f t="shared" si="8"/>
        <v>0</v>
      </c>
      <c r="AN28" s="23">
        <f t="shared" si="9"/>
        <v>0</v>
      </c>
      <c r="AO28" s="1">
        <f t="shared" si="16"/>
        <v>0</v>
      </c>
      <c r="AP28" s="1">
        <f t="shared" si="17"/>
        <v>0</v>
      </c>
      <c r="AQ28" s="1">
        <f t="shared" si="18"/>
        <v>0</v>
      </c>
      <c r="AR28" s="23" t="e">
        <f t="shared" si="19"/>
        <v>#DIV/0!</v>
      </c>
      <c r="AS28" s="23" t="e">
        <f t="shared" si="20"/>
        <v>#DIV/0!</v>
      </c>
      <c r="AT28" s="23" t="e">
        <f t="shared" si="21"/>
        <v>#DIV/0!</v>
      </c>
      <c r="AU28" s="23" t="e">
        <f t="shared" si="22"/>
        <v>#DIV/0!</v>
      </c>
      <c r="AV28" s="23" t="e">
        <f t="shared" si="23"/>
        <v>#DIV/0!</v>
      </c>
      <c r="AW28" s="23" t="e">
        <f t="shared" si="24"/>
        <v>#DIV/0!</v>
      </c>
      <c r="AX28" s="23" t="e">
        <f t="shared" si="25"/>
        <v>#DIV/0!</v>
      </c>
      <c r="AY28" s="23">
        <f t="shared" si="26"/>
        <v>0</v>
      </c>
      <c r="AZ28" s="23">
        <f t="shared" si="33"/>
        <v>0</v>
      </c>
      <c r="BA28" s="23">
        <f t="shared" si="10"/>
        <v>360</v>
      </c>
      <c r="BB28" s="23">
        <f t="shared" si="11"/>
        <v>360</v>
      </c>
      <c r="BC28" s="23">
        <f t="shared" si="27"/>
        <v>0</v>
      </c>
      <c r="BD28" s="23">
        <f t="shared" si="28"/>
        <v>0</v>
      </c>
    </row>
    <row r="29" spans="1:56" ht="17.25" customHeight="1" x14ac:dyDescent="0.15">
      <c r="A29" s="2" t="str">
        <f t="shared" si="0"/>
        <v/>
      </c>
      <c r="B29" s="72" t="str">
        <f t="shared" si="34"/>
        <v/>
      </c>
      <c r="C29" s="73"/>
      <c r="D29" s="74"/>
      <c r="E29" s="75"/>
      <c r="F29" s="76" t="str">
        <f t="shared" si="36"/>
        <v/>
      </c>
      <c r="G29" s="77" t="str">
        <f t="shared" si="29"/>
        <v/>
      </c>
      <c r="H29" s="78" t="str">
        <f t="shared" si="30"/>
        <v/>
      </c>
      <c r="I29" s="79" t="str">
        <f t="shared" si="31"/>
        <v/>
      </c>
      <c r="J29" s="81" t="str">
        <f t="shared" si="35"/>
        <v/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12">
        <f t="shared" si="1"/>
        <v>0</v>
      </c>
      <c r="AB29" s="1">
        <f t="shared" si="2"/>
        <v>0</v>
      </c>
      <c r="AC29" s="1">
        <f t="shared" si="3"/>
        <v>0</v>
      </c>
      <c r="AD29" s="1">
        <f t="shared" si="4"/>
        <v>0</v>
      </c>
      <c r="AE29" s="1">
        <f t="shared" si="32"/>
        <v>14</v>
      </c>
      <c r="AF29" s="23">
        <f t="shared" si="12"/>
        <v>0</v>
      </c>
      <c r="AG29" s="6">
        <f t="shared" si="13"/>
        <v>0</v>
      </c>
      <c r="AH29" s="6">
        <f t="shared" si="5"/>
        <v>0</v>
      </c>
      <c r="AI29" s="6">
        <f t="shared" si="14"/>
        <v>48</v>
      </c>
      <c r="AJ29" s="6">
        <f t="shared" si="15"/>
        <v>0</v>
      </c>
      <c r="AK29" s="23">
        <f t="shared" si="6"/>
        <v>0</v>
      </c>
      <c r="AL29" s="23">
        <f t="shared" si="7"/>
        <v>0</v>
      </c>
      <c r="AM29" s="23">
        <f t="shared" si="8"/>
        <v>0</v>
      </c>
      <c r="AN29" s="23">
        <f t="shared" si="9"/>
        <v>0</v>
      </c>
      <c r="AO29" s="1">
        <f t="shared" si="16"/>
        <v>0</v>
      </c>
      <c r="AP29" s="1">
        <f t="shared" si="17"/>
        <v>0</v>
      </c>
      <c r="AQ29" s="1">
        <f t="shared" si="18"/>
        <v>0</v>
      </c>
      <c r="AR29" s="23" t="e">
        <f t="shared" si="19"/>
        <v>#DIV/0!</v>
      </c>
      <c r="AS29" s="23" t="e">
        <f t="shared" si="20"/>
        <v>#DIV/0!</v>
      </c>
      <c r="AT29" s="23" t="e">
        <f t="shared" si="21"/>
        <v>#DIV/0!</v>
      </c>
      <c r="AU29" s="23" t="e">
        <f t="shared" si="22"/>
        <v>#DIV/0!</v>
      </c>
      <c r="AV29" s="23" t="e">
        <f t="shared" si="23"/>
        <v>#DIV/0!</v>
      </c>
      <c r="AW29" s="23" t="e">
        <f t="shared" si="24"/>
        <v>#DIV/0!</v>
      </c>
      <c r="AX29" s="23" t="e">
        <f t="shared" si="25"/>
        <v>#DIV/0!</v>
      </c>
      <c r="AY29" s="23">
        <f t="shared" si="26"/>
        <v>0</v>
      </c>
      <c r="AZ29" s="23">
        <f t="shared" si="33"/>
        <v>0</v>
      </c>
      <c r="BA29" s="23">
        <f t="shared" si="10"/>
        <v>360</v>
      </c>
      <c r="BB29" s="23">
        <f t="shared" si="11"/>
        <v>360</v>
      </c>
      <c r="BC29" s="23">
        <f t="shared" si="27"/>
        <v>0</v>
      </c>
      <c r="BD29" s="23">
        <f t="shared" si="28"/>
        <v>0</v>
      </c>
    </row>
    <row r="30" spans="1:56" ht="17.25" customHeight="1" x14ac:dyDescent="0.15">
      <c r="A30" s="2" t="str">
        <f t="shared" si="0"/>
        <v/>
      </c>
      <c r="B30" s="82" t="str">
        <f t="shared" si="34"/>
        <v/>
      </c>
      <c r="C30" s="83"/>
      <c r="D30" s="84"/>
      <c r="E30" s="85"/>
      <c r="F30" s="86" t="str">
        <f t="shared" si="36"/>
        <v/>
      </c>
      <c r="G30" s="87" t="str">
        <f t="shared" si="29"/>
        <v/>
      </c>
      <c r="H30" s="88" t="str">
        <f t="shared" si="30"/>
        <v/>
      </c>
      <c r="I30" s="89" t="str">
        <f t="shared" si="31"/>
        <v/>
      </c>
      <c r="J30" s="90" t="str">
        <f t="shared" si="35"/>
        <v/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12">
        <f t="shared" si="1"/>
        <v>0</v>
      </c>
      <c r="AB30" s="1">
        <f t="shared" si="2"/>
        <v>0</v>
      </c>
      <c r="AC30" s="1">
        <f t="shared" si="3"/>
        <v>0</v>
      </c>
      <c r="AD30" s="1">
        <f t="shared" si="4"/>
        <v>0</v>
      </c>
      <c r="AE30" s="1">
        <f t="shared" si="32"/>
        <v>14</v>
      </c>
      <c r="AF30" s="23">
        <f t="shared" si="12"/>
        <v>0</v>
      </c>
      <c r="AG30" s="6">
        <f t="shared" si="13"/>
        <v>0</v>
      </c>
      <c r="AH30" s="6">
        <f t="shared" si="5"/>
        <v>0</v>
      </c>
      <c r="AI30" s="6">
        <f t="shared" si="14"/>
        <v>50</v>
      </c>
      <c r="AJ30" s="6">
        <f t="shared" si="15"/>
        <v>0</v>
      </c>
      <c r="AK30" s="23">
        <f t="shared" si="6"/>
        <v>0</v>
      </c>
      <c r="AL30" s="23">
        <f t="shared" si="7"/>
        <v>0</v>
      </c>
      <c r="AM30" s="23">
        <f t="shared" si="8"/>
        <v>0</v>
      </c>
      <c r="AN30" s="23">
        <f t="shared" si="9"/>
        <v>0</v>
      </c>
      <c r="AO30" s="1">
        <f t="shared" si="16"/>
        <v>0</v>
      </c>
      <c r="AP30" s="1">
        <f t="shared" si="17"/>
        <v>0</v>
      </c>
      <c r="AQ30" s="1">
        <f t="shared" si="18"/>
        <v>0</v>
      </c>
      <c r="AR30" s="23" t="e">
        <f t="shared" si="19"/>
        <v>#DIV/0!</v>
      </c>
      <c r="AS30" s="23" t="e">
        <f t="shared" si="20"/>
        <v>#DIV/0!</v>
      </c>
      <c r="AT30" s="23" t="e">
        <f t="shared" si="21"/>
        <v>#DIV/0!</v>
      </c>
      <c r="AU30" s="23" t="e">
        <f t="shared" si="22"/>
        <v>#DIV/0!</v>
      </c>
      <c r="AV30" s="23" t="e">
        <f t="shared" si="23"/>
        <v>#DIV/0!</v>
      </c>
      <c r="AW30" s="23" t="e">
        <f t="shared" si="24"/>
        <v>#DIV/0!</v>
      </c>
      <c r="AX30" s="23" t="e">
        <f t="shared" si="25"/>
        <v>#DIV/0!</v>
      </c>
      <c r="AY30" s="23">
        <f t="shared" si="26"/>
        <v>0</v>
      </c>
      <c r="AZ30" s="23">
        <f t="shared" si="33"/>
        <v>0</v>
      </c>
      <c r="BA30" s="23">
        <f t="shared" si="10"/>
        <v>360</v>
      </c>
      <c r="BB30" s="23">
        <f t="shared" si="11"/>
        <v>360</v>
      </c>
      <c r="BC30" s="23">
        <f t="shared" si="27"/>
        <v>0</v>
      </c>
      <c r="BD30" s="23">
        <f t="shared" si="28"/>
        <v>0</v>
      </c>
    </row>
    <row r="31" spans="1:56" ht="17.25" customHeight="1" x14ac:dyDescent="0.15">
      <c r="A31" s="2" t="str">
        <f t="shared" si="0"/>
        <v/>
      </c>
      <c r="B31" s="91" t="str">
        <f t="shared" si="34"/>
        <v/>
      </c>
      <c r="C31" s="92"/>
      <c r="D31" s="93"/>
      <c r="E31" s="94"/>
      <c r="F31" s="95" t="str">
        <f t="shared" si="36"/>
        <v/>
      </c>
      <c r="G31" s="96" t="str">
        <f t="shared" si="29"/>
        <v/>
      </c>
      <c r="H31" s="97" t="str">
        <f t="shared" si="30"/>
        <v/>
      </c>
      <c r="I31" s="98" t="str">
        <f t="shared" si="31"/>
        <v/>
      </c>
      <c r="J31" s="99" t="str">
        <f t="shared" si="35"/>
        <v/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12">
        <f t="shared" si="1"/>
        <v>0</v>
      </c>
      <c r="AB31" s="1">
        <f t="shared" si="2"/>
        <v>0</v>
      </c>
      <c r="AC31" s="1">
        <f t="shared" si="3"/>
        <v>0</v>
      </c>
      <c r="AD31" s="1">
        <f t="shared" si="4"/>
        <v>0</v>
      </c>
      <c r="AE31" s="1">
        <f t="shared" si="32"/>
        <v>14</v>
      </c>
      <c r="AF31" s="23">
        <f t="shared" si="12"/>
        <v>0</v>
      </c>
      <c r="AG31" s="6">
        <f t="shared" si="13"/>
        <v>0</v>
      </c>
      <c r="AH31" s="6">
        <f t="shared" si="5"/>
        <v>0</v>
      </c>
      <c r="AI31" s="6">
        <f t="shared" si="14"/>
        <v>52</v>
      </c>
      <c r="AJ31" s="6">
        <f t="shared" si="15"/>
        <v>0</v>
      </c>
      <c r="AK31" s="23">
        <f t="shared" si="6"/>
        <v>0</v>
      </c>
      <c r="AL31" s="23">
        <f t="shared" si="7"/>
        <v>0</v>
      </c>
      <c r="AM31" s="23">
        <f t="shared" si="8"/>
        <v>0</v>
      </c>
      <c r="AN31" s="23">
        <f t="shared" si="9"/>
        <v>0</v>
      </c>
      <c r="AO31" s="1">
        <f t="shared" si="16"/>
        <v>0</v>
      </c>
      <c r="AP31" s="1">
        <f t="shared" si="17"/>
        <v>0</v>
      </c>
      <c r="AQ31" s="1">
        <f t="shared" si="18"/>
        <v>0</v>
      </c>
      <c r="AR31" s="23" t="e">
        <f t="shared" si="19"/>
        <v>#DIV/0!</v>
      </c>
      <c r="AS31" s="23" t="e">
        <f t="shared" si="20"/>
        <v>#DIV/0!</v>
      </c>
      <c r="AT31" s="23" t="e">
        <f t="shared" si="21"/>
        <v>#DIV/0!</v>
      </c>
      <c r="AU31" s="23" t="e">
        <f t="shared" si="22"/>
        <v>#DIV/0!</v>
      </c>
      <c r="AV31" s="23" t="e">
        <f t="shared" si="23"/>
        <v>#DIV/0!</v>
      </c>
      <c r="AW31" s="23" t="e">
        <f t="shared" si="24"/>
        <v>#DIV/0!</v>
      </c>
      <c r="AX31" s="23" t="e">
        <f t="shared" si="25"/>
        <v>#DIV/0!</v>
      </c>
      <c r="AY31" s="23">
        <f t="shared" si="26"/>
        <v>0</v>
      </c>
      <c r="AZ31" s="23">
        <f t="shared" si="33"/>
        <v>0</v>
      </c>
      <c r="BA31" s="23">
        <f t="shared" si="10"/>
        <v>360</v>
      </c>
      <c r="BB31" s="23">
        <f t="shared" si="11"/>
        <v>360</v>
      </c>
      <c r="BC31" s="23">
        <f t="shared" si="27"/>
        <v>0</v>
      </c>
      <c r="BD31" s="23">
        <f t="shared" si="28"/>
        <v>0</v>
      </c>
    </row>
    <row r="32" spans="1:56" ht="17.25" customHeight="1" x14ac:dyDescent="0.15">
      <c r="A32" s="2" t="str">
        <f t="shared" si="0"/>
        <v/>
      </c>
      <c r="B32" s="72" t="str">
        <f t="shared" si="34"/>
        <v/>
      </c>
      <c r="C32" s="73"/>
      <c r="D32" s="74"/>
      <c r="E32" s="75"/>
      <c r="F32" s="76" t="str">
        <f t="shared" si="36"/>
        <v/>
      </c>
      <c r="G32" s="77" t="str">
        <f t="shared" si="29"/>
        <v/>
      </c>
      <c r="H32" s="78" t="str">
        <f t="shared" si="30"/>
        <v/>
      </c>
      <c r="I32" s="79" t="str">
        <f t="shared" si="31"/>
        <v/>
      </c>
      <c r="J32" s="81" t="str">
        <f t="shared" si="35"/>
        <v/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12">
        <f t="shared" si="1"/>
        <v>0</v>
      </c>
      <c r="AB32" s="1">
        <f t="shared" si="2"/>
        <v>0</v>
      </c>
      <c r="AC32" s="1">
        <f t="shared" si="3"/>
        <v>0</v>
      </c>
      <c r="AD32" s="1">
        <f t="shared" si="4"/>
        <v>0</v>
      </c>
      <c r="AE32" s="1">
        <f t="shared" si="32"/>
        <v>14</v>
      </c>
      <c r="AF32" s="23">
        <f t="shared" si="12"/>
        <v>0</v>
      </c>
      <c r="AG32" s="6">
        <f t="shared" si="13"/>
        <v>0</v>
      </c>
      <c r="AH32" s="6">
        <f t="shared" si="5"/>
        <v>0</v>
      </c>
      <c r="AI32" s="6">
        <f t="shared" si="14"/>
        <v>54</v>
      </c>
      <c r="AJ32" s="6">
        <f t="shared" si="15"/>
        <v>0</v>
      </c>
      <c r="AK32" s="23">
        <f t="shared" si="6"/>
        <v>0</v>
      </c>
      <c r="AL32" s="23">
        <f t="shared" si="7"/>
        <v>0</v>
      </c>
      <c r="AM32" s="23">
        <f t="shared" si="8"/>
        <v>0</v>
      </c>
      <c r="AN32" s="23">
        <f t="shared" si="9"/>
        <v>0</v>
      </c>
      <c r="AO32" s="1">
        <f t="shared" si="16"/>
        <v>0</v>
      </c>
      <c r="AP32" s="1">
        <f t="shared" si="17"/>
        <v>0</v>
      </c>
      <c r="AQ32" s="1">
        <f t="shared" si="18"/>
        <v>0</v>
      </c>
      <c r="AR32" s="23" t="e">
        <f t="shared" si="19"/>
        <v>#DIV/0!</v>
      </c>
      <c r="AS32" s="23" t="e">
        <f t="shared" si="20"/>
        <v>#DIV/0!</v>
      </c>
      <c r="AT32" s="23" t="e">
        <f t="shared" si="21"/>
        <v>#DIV/0!</v>
      </c>
      <c r="AU32" s="23" t="e">
        <f t="shared" si="22"/>
        <v>#DIV/0!</v>
      </c>
      <c r="AV32" s="23" t="e">
        <f t="shared" si="23"/>
        <v>#DIV/0!</v>
      </c>
      <c r="AW32" s="23" t="e">
        <f t="shared" si="24"/>
        <v>#DIV/0!</v>
      </c>
      <c r="AX32" s="23" t="e">
        <f t="shared" si="25"/>
        <v>#DIV/0!</v>
      </c>
      <c r="AY32" s="23">
        <f t="shared" si="26"/>
        <v>0</v>
      </c>
      <c r="AZ32" s="23">
        <f t="shared" si="33"/>
        <v>0</v>
      </c>
      <c r="BA32" s="23">
        <f t="shared" si="10"/>
        <v>360</v>
      </c>
      <c r="BB32" s="23">
        <f t="shared" si="11"/>
        <v>360</v>
      </c>
      <c r="BC32" s="23">
        <f t="shared" si="27"/>
        <v>0</v>
      </c>
      <c r="BD32" s="23">
        <f t="shared" si="28"/>
        <v>0</v>
      </c>
    </row>
    <row r="33" spans="1:56" ht="17.25" customHeight="1" x14ac:dyDescent="0.15">
      <c r="A33" s="2" t="str">
        <f t="shared" si="0"/>
        <v/>
      </c>
      <c r="B33" s="72" t="str">
        <f t="shared" si="34"/>
        <v/>
      </c>
      <c r="C33" s="73"/>
      <c r="D33" s="74"/>
      <c r="E33" s="75"/>
      <c r="F33" s="76" t="str">
        <f t="shared" si="36"/>
        <v/>
      </c>
      <c r="G33" s="77" t="str">
        <f t="shared" si="29"/>
        <v/>
      </c>
      <c r="H33" s="78" t="str">
        <f t="shared" si="30"/>
        <v/>
      </c>
      <c r="I33" s="79" t="str">
        <f t="shared" si="31"/>
        <v/>
      </c>
      <c r="J33" s="81" t="str">
        <f t="shared" si="35"/>
        <v/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12">
        <f t="shared" si="1"/>
        <v>0</v>
      </c>
      <c r="AB33" s="1">
        <f t="shared" si="2"/>
        <v>0</v>
      </c>
      <c r="AC33" s="1">
        <f t="shared" si="3"/>
        <v>0</v>
      </c>
      <c r="AD33" s="1">
        <f t="shared" si="4"/>
        <v>0</v>
      </c>
      <c r="AE33" s="1">
        <f t="shared" si="32"/>
        <v>14</v>
      </c>
      <c r="AF33" s="23">
        <f t="shared" si="12"/>
        <v>0</v>
      </c>
      <c r="AG33" s="6">
        <f t="shared" si="13"/>
        <v>0</v>
      </c>
      <c r="AH33" s="6">
        <f t="shared" si="5"/>
        <v>0</v>
      </c>
      <c r="AI33" s="6">
        <f t="shared" si="14"/>
        <v>56</v>
      </c>
      <c r="AJ33" s="6">
        <f t="shared" si="15"/>
        <v>0</v>
      </c>
      <c r="AK33" s="23">
        <f t="shared" si="6"/>
        <v>0</v>
      </c>
      <c r="AL33" s="23">
        <f t="shared" si="7"/>
        <v>0</v>
      </c>
      <c r="AM33" s="23">
        <f t="shared" si="8"/>
        <v>0</v>
      </c>
      <c r="AN33" s="23">
        <f t="shared" si="9"/>
        <v>0</v>
      </c>
      <c r="AO33" s="1">
        <f t="shared" si="16"/>
        <v>0</v>
      </c>
      <c r="AP33" s="1">
        <f t="shared" si="17"/>
        <v>0</v>
      </c>
      <c r="AQ33" s="1">
        <f t="shared" si="18"/>
        <v>0</v>
      </c>
      <c r="AR33" s="23" t="e">
        <f t="shared" si="19"/>
        <v>#DIV/0!</v>
      </c>
      <c r="AS33" s="23" t="e">
        <f t="shared" si="20"/>
        <v>#DIV/0!</v>
      </c>
      <c r="AT33" s="23" t="e">
        <f t="shared" si="21"/>
        <v>#DIV/0!</v>
      </c>
      <c r="AU33" s="23" t="e">
        <f t="shared" si="22"/>
        <v>#DIV/0!</v>
      </c>
      <c r="AV33" s="23" t="e">
        <f t="shared" si="23"/>
        <v>#DIV/0!</v>
      </c>
      <c r="AW33" s="23" t="e">
        <f t="shared" si="24"/>
        <v>#DIV/0!</v>
      </c>
      <c r="AX33" s="23" t="e">
        <f t="shared" si="25"/>
        <v>#DIV/0!</v>
      </c>
      <c r="AY33" s="23">
        <f t="shared" si="26"/>
        <v>0</v>
      </c>
      <c r="AZ33" s="23">
        <f t="shared" si="33"/>
        <v>0</v>
      </c>
      <c r="BA33" s="23">
        <f t="shared" si="10"/>
        <v>360</v>
      </c>
      <c r="BB33" s="23">
        <f t="shared" si="11"/>
        <v>360</v>
      </c>
      <c r="BC33" s="23">
        <f t="shared" si="27"/>
        <v>0</v>
      </c>
      <c r="BD33" s="23">
        <f t="shared" si="28"/>
        <v>0</v>
      </c>
    </row>
    <row r="34" spans="1:56" ht="17.25" customHeight="1" x14ac:dyDescent="0.15">
      <c r="A34" s="2" t="str">
        <f t="shared" si="0"/>
        <v/>
      </c>
      <c r="B34" s="72" t="str">
        <f t="shared" si="34"/>
        <v/>
      </c>
      <c r="C34" s="73"/>
      <c r="D34" s="74"/>
      <c r="E34" s="75"/>
      <c r="F34" s="76" t="str">
        <f t="shared" si="36"/>
        <v/>
      </c>
      <c r="G34" s="77" t="str">
        <f t="shared" si="29"/>
        <v/>
      </c>
      <c r="H34" s="78" t="str">
        <f t="shared" si="30"/>
        <v/>
      </c>
      <c r="I34" s="79" t="str">
        <f t="shared" si="31"/>
        <v/>
      </c>
      <c r="J34" s="81" t="str">
        <f t="shared" si="35"/>
        <v/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12">
        <f t="shared" si="1"/>
        <v>0</v>
      </c>
      <c r="AB34" s="1">
        <f t="shared" si="2"/>
        <v>0</v>
      </c>
      <c r="AC34" s="1">
        <f t="shared" si="3"/>
        <v>0</v>
      </c>
      <c r="AD34" s="1">
        <f t="shared" si="4"/>
        <v>0</v>
      </c>
      <c r="AE34" s="1">
        <f t="shared" si="32"/>
        <v>14</v>
      </c>
      <c r="AF34" s="23">
        <f t="shared" si="12"/>
        <v>0</v>
      </c>
      <c r="AG34" s="6">
        <f t="shared" si="13"/>
        <v>0</v>
      </c>
      <c r="AH34" s="6">
        <f t="shared" si="5"/>
        <v>0</v>
      </c>
      <c r="AI34" s="6">
        <f t="shared" si="14"/>
        <v>58</v>
      </c>
      <c r="AJ34" s="6">
        <f t="shared" si="15"/>
        <v>0</v>
      </c>
      <c r="AK34" s="23">
        <f t="shared" si="6"/>
        <v>0</v>
      </c>
      <c r="AL34" s="23">
        <f t="shared" si="7"/>
        <v>0</v>
      </c>
      <c r="AM34" s="23">
        <f t="shared" si="8"/>
        <v>0</v>
      </c>
      <c r="AN34" s="23">
        <f t="shared" si="9"/>
        <v>0</v>
      </c>
      <c r="AO34" s="1">
        <f t="shared" si="16"/>
        <v>0</v>
      </c>
      <c r="AP34" s="1">
        <f t="shared" si="17"/>
        <v>0</v>
      </c>
      <c r="AQ34" s="1">
        <f t="shared" si="18"/>
        <v>0</v>
      </c>
      <c r="AR34" s="23" t="e">
        <f t="shared" si="19"/>
        <v>#DIV/0!</v>
      </c>
      <c r="AS34" s="23" t="e">
        <f t="shared" si="20"/>
        <v>#DIV/0!</v>
      </c>
      <c r="AT34" s="23" t="e">
        <f t="shared" si="21"/>
        <v>#DIV/0!</v>
      </c>
      <c r="AU34" s="23" t="e">
        <f t="shared" si="22"/>
        <v>#DIV/0!</v>
      </c>
      <c r="AV34" s="23" t="e">
        <f t="shared" si="23"/>
        <v>#DIV/0!</v>
      </c>
      <c r="AW34" s="23" t="e">
        <f t="shared" si="24"/>
        <v>#DIV/0!</v>
      </c>
      <c r="AX34" s="23" t="e">
        <f t="shared" si="25"/>
        <v>#DIV/0!</v>
      </c>
      <c r="AY34" s="23">
        <f t="shared" si="26"/>
        <v>0</v>
      </c>
      <c r="AZ34" s="23">
        <f t="shared" si="33"/>
        <v>0</v>
      </c>
      <c r="BA34" s="23">
        <f t="shared" si="10"/>
        <v>360</v>
      </c>
      <c r="BB34" s="23">
        <f t="shared" si="11"/>
        <v>360</v>
      </c>
      <c r="BC34" s="23">
        <f t="shared" si="27"/>
        <v>0</v>
      </c>
      <c r="BD34" s="23">
        <f t="shared" si="28"/>
        <v>0</v>
      </c>
    </row>
    <row r="35" spans="1:56" ht="17.25" customHeight="1" x14ac:dyDescent="0.15">
      <c r="A35" s="2" t="str">
        <f t="shared" si="0"/>
        <v/>
      </c>
      <c r="B35" s="100" t="str">
        <f t="shared" si="34"/>
        <v/>
      </c>
      <c r="C35" s="101"/>
      <c r="D35" s="102"/>
      <c r="E35" s="103"/>
      <c r="F35" s="104" t="str">
        <f t="shared" si="36"/>
        <v/>
      </c>
      <c r="G35" s="105" t="str">
        <f t="shared" si="29"/>
        <v/>
      </c>
      <c r="H35" s="106" t="str">
        <f t="shared" si="30"/>
        <v/>
      </c>
      <c r="I35" s="107" t="str">
        <f t="shared" si="31"/>
        <v/>
      </c>
      <c r="J35" s="108" t="str">
        <f t="shared" si="35"/>
        <v/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12">
        <f>IF(AND(AD35=2,AH35&lt;&gt;AI35),-1,0)</f>
        <v>0</v>
      </c>
      <c r="AB35" s="1">
        <f t="shared" si="2"/>
        <v>0</v>
      </c>
      <c r="AC35" s="1">
        <f t="shared" si="3"/>
        <v>0</v>
      </c>
      <c r="AD35" s="1">
        <f t="shared" si="4"/>
        <v>0</v>
      </c>
      <c r="AE35" s="1">
        <f t="shared" si="32"/>
        <v>14</v>
      </c>
      <c r="AF35" s="23">
        <f t="shared" si="12"/>
        <v>0</v>
      </c>
      <c r="AG35" s="6">
        <f t="shared" si="13"/>
        <v>0</v>
      </c>
      <c r="AH35" s="6">
        <f t="shared" si="5"/>
        <v>0</v>
      </c>
      <c r="AI35" s="6">
        <f t="shared" si="14"/>
        <v>60</v>
      </c>
      <c r="AJ35" s="6">
        <f t="shared" si="15"/>
        <v>0</v>
      </c>
      <c r="AK35" s="23">
        <f t="shared" si="6"/>
        <v>0</v>
      </c>
      <c r="AL35" s="23">
        <f t="shared" si="7"/>
        <v>0</v>
      </c>
      <c r="AM35" s="23">
        <f>AK36-AK35</f>
        <v>0</v>
      </c>
      <c r="AN35" s="23">
        <f>AL36+AL35</f>
        <v>0</v>
      </c>
      <c r="AO35" s="1">
        <f t="shared" si="16"/>
        <v>0</v>
      </c>
      <c r="AP35" s="1">
        <f t="shared" si="17"/>
        <v>0</v>
      </c>
      <c r="AQ35" s="1">
        <f t="shared" si="18"/>
        <v>0</v>
      </c>
      <c r="AR35" s="23" t="e">
        <f t="shared" si="19"/>
        <v>#DIV/0!</v>
      </c>
      <c r="AS35" s="23" t="e">
        <f t="shared" si="20"/>
        <v>#DIV/0!</v>
      </c>
      <c r="AT35" s="23" t="e">
        <f t="shared" si="21"/>
        <v>#DIV/0!</v>
      </c>
      <c r="AU35" s="23" t="e">
        <f t="shared" si="22"/>
        <v>#DIV/0!</v>
      </c>
      <c r="AV35" s="23" t="e">
        <f t="shared" si="23"/>
        <v>#DIV/0!</v>
      </c>
      <c r="AW35" s="23" t="e">
        <f t="shared" si="24"/>
        <v>#DIV/0!</v>
      </c>
      <c r="AX35" s="23" t="e">
        <f t="shared" si="25"/>
        <v>#DIV/0!</v>
      </c>
      <c r="AY35" s="23">
        <f t="shared" si="26"/>
        <v>0</v>
      </c>
      <c r="AZ35" s="23">
        <f t="shared" si="33"/>
        <v>0</v>
      </c>
      <c r="BA35" s="23">
        <f t="shared" si="10"/>
        <v>360</v>
      </c>
      <c r="BB35" s="23">
        <f t="shared" si="11"/>
        <v>360</v>
      </c>
      <c r="BC35" s="23">
        <f t="shared" si="27"/>
        <v>0</v>
      </c>
      <c r="BD35" s="23">
        <f t="shared" si="28"/>
        <v>0</v>
      </c>
    </row>
    <row r="36" spans="1:56" ht="17.25" customHeight="1" thickBot="1" x14ac:dyDescent="0.2">
      <c r="A36" s="1" t="str">
        <f t="shared" ref="A36:A46" si="37">IF(AND((AB36+AC36)&gt;0,AD36=0),"★","")</f>
        <v/>
      </c>
      <c r="B36" s="115" t="str">
        <f t="shared" si="34"/>
        <v/>
      </c>
      <c r="C36" s="116" t="s">
        <v>13</v>
      </c>
      <c r="D36" s="117" t="s">
        <v>12</v>
      </c>
      <c r="E36" s="117" t="s">
        <v>12</v>
      </c>
      <c r="F36" s="118" t="str">
        <f t="shared" si="36"/>
        <v/>
      </c>
      <c r="G36" s="119" t="str">
        <f t="shared" si="29"/>
        <v/>
      </c>
      <c r="H36" s="120" t="str">
        <f t="shared" si="30"/>
        <v/>
      </c>
      <c r="I36" s="121" t="str">
        <f t="shared" si="31"/>
        <v/>
      </c>
      <c r="J36" s="122" t="str">
        <f t="shared" si="35"/>
        <v/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F36" s="6"/>
      <c r="AG36" s="6"/>
      <c r="AH36" s="6"/>
      <c r="AI36" s="6"/>
      <c r="AJ36" s="6"/>
      <c r="AK36" s="23">
        <f>IF(AJ35=1,$AK$6,0)</f>
        <v>0</v>
      </c>
      <c r="AL36" s="23">
        <f>IF(AJ35=1,$AL$6,0)</f>
        <v>0</v>
      </c>
      <c r="AM36" s="9"/>
      <c r="AN36" s="9"/>
      <c r="AP36" s="1">
        <f t="shared" si="17"/>
        <v>0</v>
      </c>
      <c r="AQ36" s="1">
        <f t="shared" si="18"/>
        <v>0</v>
      </c>
      <c r="AR36" s="23" t="e">
        <f t="shared" si="19"/>
        <v>#DIV/0!</v>
      </c>
      <c r="AS36" s="23" t="e">
        <f t="shared" si="20"/>
        <v>#DIV/0!</v>
      </c>
      <c r="AT36" s="23" t="e">
        <f t="shared" si="21"/>
        <v>#DIV/0!</v>
      </c>
      <c r="AU36" s="23" t="e">
        <f t="shared" si="22"/>
        <v>#DIV/0!</v>
      </c>
      <c r="AV36" s="23" t="e">
        <f t="shared" si="23"/>
        <v>#DIV/0!</v>
      </c>
      <c r="AW36" s="23" t="e">
        <f t="shared" si="24"/>
        <v>#DIV/0!</v>
      </c>
      <c r="AX36" s="23" t="e">
        <f t="shared" si="25"/>
        <v>#DIV/0!</v>
      </c>
      <c r="AY36" s="23">
        <f t="shared" si="26"/>
        <v>0</v>
      </c>
      <c r="AZ36" s="23">
        <f>IF(AJ36=1,AS38-AX36,IF(AJ35=1,$AS$7-AX36,0))</f>
        <v>0</v>
      </c>
      <c r="BA36" s="23">
        <f t="shared" si="10"/>
        <v>360</v>
      </c>
      <c r="BB36" s="23">
        <f t="shared" si="11"/>
        <v>360</v>
      </c>
      <c r="BC36" s="23">
        <f t="shared" si="27"/>
        <v>0</v>
      </c>
      <c r="BD36" s="23">
        <f t="shared" si="28"/>
        <v>0</v>
      </c>
    </row>
    <row r="37" spans="1:56" ht="9" customHeight="1" x14ac:dyDescent="0.15">
      <c r="B37" s="15"/>
      <c r="C37" s="28"/>
      <c r="D37" s="16"/>
      <c r="E37" s="16"/>
      <c r="F37" s="16"/>
      <c r="G37" s="31"/>
      <c r="H37" s="31"/>
      <c r="I37" s="32"/>
      <c r="J37" s="33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F37" s="6"/>
      <c r="AG37" s="6"/>
      <c r="AH37" s="6"/>
      <c r="AI37" s="6"/>
      <c r="AJ37" s="6"/>
      <c r="AK37" s="23"/>
      <c r="AL37" s="23"/>
      <c r="AM37" s="9"/>
      <c r="AN37" s="9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</row>
    <row r="38" spans="1:56" ht="17.25" customHeight="1" x14ac:dyDescent="0.15">
      <c r="B38" s="15"/>
      <c r="C38" s="28"/>
      <c r="D38" s="16"/>
      <c r="E38" s="29" t="s">
        <v>24</v>
      </c>
      <c r="F38" s="16"/>
      <c r="G38" s="17"/>
      <c r="H38" s="17"/>
      <c r="I38" s="17"/>
      <c r="J38" s="1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F38" s="6"/>
      <c r="AG38" s="6"/>
      <c r="AH38" s="6"/>
      <c r="AI38" s="6"/>
      <c r="AJ38" s="6"/>
      <c r="AK38" s="6"/>
      <c r="AL38" s="6"/>
      <c r="AM38" s="9"/>
      <c r="AN38" s="9"/>
      <c r="AV38" s="3"/>
      <c r="AW38" s="3"/>
    </row>
    <row r="39" spans="1:56" ht="17.25" customHeight="1" x14ac:dyDescent="0.15">
      <c r="A39" s="1" t="str">
        <f t="shared" si="37"/>
        <v/>
      </c>
      <c r="B39" s="15"/>
      <c r="C39" s="28"/>
      <c r="D39" s="27" t="s">
        <v>25</v>
      </c>
      <c r="E39" s="16"/>
      <c r="F39" s="16"/>
      <c r="G39" s="17"/>
      <c r="H39" s="17"/>
      <c r="I39" s="17"/>
      <c r="J39" s="1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F39" s="6"/>
      <c r="AG39" s="6"/>
      <c r="AH39" s="6"/>
      <c r="AI39" s="6"/>
      <c r="AJ39" s="6"/>
      <c r="AK39" s="6"/>
      <c r="AL39" s="6"/>
      <c r="AM39" s="9"/>
      <c r="AN39" s="9"/>
      <c r="AV39" s="3"/>
      <c r="AW39" s="3"/>
    </row>
    <row r="40" spans="1:56" ht="17.25" customHeight="1" x14ac:dyDescent="0.15">
      <c r="A40" s="1" t="str">
        <f t="shared" si="37"/>
        <v/>
      </c>
      <c r="B40" s="15"/>
      <c r="C40" s="28"/>
      <c r="D40" s="16"/>
      <c r="E40" s="16"/>
      <c r="F40" s="27" t="s">
        <v>26</v>
      </c>
      <c r="G40" s="17"/>
      <c r="H40" s="17"/>
      <c r="I40" s="17"/>
      <c r="J40" s="1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F40" s="6"/>
      <c r="AG40" s="6"/>
      <c r="AH40" s="6"/>
      <c r="AI40" s="6"/>
      <c r="AJ40" s="6"/>
      <c r="AK40" s="6"/>
      <c r="AL40" s="6"/>
      <c r="AM40" s="9"/>
      <c r="AN40" s="9"/>
      <c r="AV40" s="3"/>
      <c r="AW40" s="3"/>
    </row>
    <row r="41" spans="1:56" ht="17.25" customHeight="1" x14ac:dyDescent="0.15">
      <c r="A41" s="1" t="str">
        <f t="shared" si="37"/>
        <v/>
      </c>
      <c r="B41" s="15"/>
      <c r="C41" s="28"/>
      <c r="D41" s="27" t="s">
        <v>27</v>
      </c>
      <c r="E41" s="16"/>
      <c r="F41" s="16"/>
      <c r="G41" s="17"/>
      <c r="H41" s="17"/>
      <c r="I41" s="17"/>
      <c r="J41" s="1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F41" s="6"/>
      <c r="AG41" s="6"/>
      <c r="AH41" s="6"/>
      <c r="AI41" s="6"/>
      <c r="AJ41" s="6"/>
      <c r="AK41" s="6"/>
      <c r="AL41" s="6"/>
      <c r="AM41" s="9"/>
      <c r="AN41" s="9"/>
      <c r="AV41" s="3"/>
      <c r="AW41" s="3"/>
    </row>
    <row r="42" spans="1:56" ht="17.25" customHeight="1" x14ac:dyDescent="0.15">
      <c r="A42" s="1" t="str">
        <f t="shared" si="37"/>
        <v/>
      </c>
      <c r="B42" s="15"/>
      <c r="C42" s="28"/>
      <c r="D42" s="16"/>
      <c r="E42" s="16"/>
      <c r="F42" s="16"/>
      <c r="G42" s="17"/>
      <c r="H42" s="17"/>
      <c r="I42" s="17"/>
      <c r="J42" s="1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F42" s="6"/>
      <c r="AG42" s="6"/>
      <c r="AH42" s="6"/>
      <c r="AI42" s="6"/>
      <c r="AJ42" s="6"/>
      <c r="AK42" s="6"/>
      <c r="AL42" s="6"/>
      <c r="AM42" s="9"/>
      <c r="AN42" s="9"/>
      <c r="AV42" s="3"/>
      <c r="AW42" s="3"/>
    </row>
    <row r="43" spans="1:56" ht="17.25" customHeight="1" x14ac:dyDescent="0.15">
      <c r="A43" s="1" t="str">
        <f t="shared" si="37"/>
        <v/>
      </c>
      <c r="B43" s="15"/>
      <c r="C43" s="28"/>
      <c r="D43" s="16"/>
      <c r="E43" s="16"/>
      <c r="F43" s="27" t="s">
        <v>28</v>
      </c>
      <c r="G43" s="17"/>
      <c r="H43" s="17"/>
      <c r="I43" s="17"/>
      <c r="J43" s="1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F43" s="6"/>
      <c r="AG43" s="6"/>
      <c r="AH43" s="6"/>
      <c r="AI43" s="6"/>
      <c r="AJ43" s="6"/>
      <c r="AK43" s="6"/>
      <c r="AL43" s="6"/>
      <c r="AM43" s="9"/>
      <c r="AN43" s="9"/>
      <c r="AV43" s="3"/>
      <c r="AW43" s="3"/>
    </row>
    <row r="44" spans="1:56" ht="17.25" customHeight="1" x14ac:dyDescent="0.15">
      <c r="A44" s="1" t="str">
        <f t="shared" si="37"/>
        <v/>
      </c>
      <c r="B44" s="15"/>
      <c r="C44" s="28"/>
      <c r="D44" s="16"/>
      <c r="E44" s="16"/>
      <c r="F44" s="16"/>
      <c r="G44" s="17"/>
      <c r="H44" s="17"/>
      <c r="I44" s="17"/>
      <c r="J44" s="1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F44" s="6"/>
      <c r="AG44" s="6"/>
      <c r="AH44" s="6"/>
      <c r="AI44" s="6"/>
      <c r="AJ44" s="6"/>
      <c r="AK44" s="6"/>
      <c r="AL44" s="6"/>
      <c r="AM44" s="9"/>
      <c r="AN44" s="9"/>
      <c r="AV44" s="3"/>
      <c r="AW44" s="3"/>
    </row>
    <row r="45" spans="1:56" ht="17.25" customHeight="1" x14ac:dyDescent="0.15">
      <c r="A45" s="1" t="str">
        <f t="shared" si="37"/>
        <v/>
      </c>
      <c r="B45" s="15"/>
      <c r="C45" s="28"/>
      <c r="D45" s="16"/>
      <c r="E45" s="27" t="s">
        <v>29</v>
      </c>
      <c r="F45" s="16"/>
      <c r="G45" s="17"/>
      <c r="H45" s="17"/>
      <c r="I45" s="17"/>
      <c r="J45" s="1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F45" s="6"/>
      <c r="AG45" s="6"/>
      <c r="AH45" s="6"/>
      <c r="AI45" s="6"/>
      <c r="AJ45" s="6"/>
      <c r="AK45" s="6"/>
      <c r="AL45" s="6"/>
      <c r="AM45" s="9"/>
      <c r="AN45" s="9"/>
      <c r="AV45" s="3"/>
      <c r="AW45" s="3"/>
    </row>
    <row r="46" spans="1:56" ht="5.25" customHeight="1" thickBot="1" x14ac:dyDescent="0.2">
      <c r="A46" s="1" t="str">
        <f t="shared" si="37"/>
        <v/>
      </c>
      <c r="B46" s="19"/>
      <c r="C46" s="30"/>
      <c r="D46" s="20"/>
      <c r="E46" s="20"/>
      <c r="F46" s="20"/>
      <c r="G46" s="21"/>
      <c r="H46" s="21"/>
      <c r="I46" s="21"/>
      <c r="J46" s="22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F46" s="6"/>
      <c r="AG46" s="6"/>
      <c r="AH46" s="6"/>
      <c r="AI46" s="6"/>
      <c r="AJ46" s="6"/>
      <c r="AK46" s="6"/>
      <c r="AL46" s="6"/>
      <c r="AM46" s="9"/>
      <c r="AN46" s="9"/>
      <c r="AV46" s="3"/>
      <c r="AW46" s="3"/>
    </row>
    <row r="47" spans="1:56" ht="17.25" customHeight="1" thickTop="1" x14ac:dyDescent="0.15">
      <c r="D47" s="6"/>
      <c r="E47" s="3"/>
      <c r="F47" s="3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9" spans="3:4" x14ac:dyDescent="0.15">
      <c r="C49" s="34"/>
      <c r="D49" s="35"/>
    </row>
  </sheetData>
  <sheetProtection algorithmName="SHA-512" hashValue="jdkBIEk4Fg2Yx7qOc94PPBNcDqZtrfaWchyhVJGA8bxMBCVSuJPkuTuyZM9AFKjEmErNka21CcMTouq1mZelFg==" saltValue="YoBkQBGIhQQGBHKpiLQBCw==" spinCount="100000" sheet="1" objects="1" scenarios="1"/>
  <mergeCells count="8">
    <mergeCell ref="B3:C3"/>
    <mergeCell ref="D3:J3"/>
    <mergeCell ref="D2:I2"/>
    <mergeCell ref="B4:C5"/>
    <mergeCell ref="J4:J5"/>
    <mergeCell ref="D4:E4"/>
    <mergeCell ref="F4:F5"/>
    <mergeCell ref="G4:I4"/>
  </mergeCells>
  <phoneticPr fontId="1"/>
  <pageMargins left="0.78740157480314965" right="0.78740157480314965" top="0.78740157480314965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&amp;C&lt; &amp;P &gt;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座標面計</vt:lpstr>
      <vt:lpstr>座標面計!Print_Area</vt:lpstr>
      <vt:lpstr>座標面計!Print_Titles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2021-01-26T13:18:17Z</cp:lastPrinted>
  <dcterms:created xsi:type="dcterms:W3CDTF">1997-01-08T22:48:59Z</dcterms:created>
  <dcterms:modified xsi:type="dcterms:W3CDTF">2021-01-26T13:18:51Z</dcterms:modified>
</cp:coreProperties>
</file>